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SR-WIN-003.mf.gov.pl\folders_citrix\HSZC\Pulpit\"/>
    </mc:Choice>
  </mc:AlternateContent>
  <bookViews>
    <workbookView xWindow="0" yWindow="0" windowWidth="28800" windowHeight="14235"/>
  </bookViews>
  <sheets>
    <sheet name="Zał. 10" sheetId="1" r:id="rId1"/>
  </sheets>
  <definedNames>
    <definedName name="_xlnm._FilterDatabase" localSheetId="0" hidden="1">'Zał. 10'!$A$14:$P$137</definedName>
    <definedName name="_xlnm.Print_Area" localSheetId="0">'Zał. 10'!$A$8:$P$475</definedName>
    <definedName name="_xlnm.Print_Titles" localSheetId="0">'Zał. 10'!$7:$13</definedName>
    <definedName name="Z_1C91BA34_4494_4520_BC34_E58C9108B587_.wvu.FilterData" localSheetId="0" hidden="1">'Zał. 10'!$A$14:$P$137</definedName>
    <definedName name="Z_1C91BA34_4494_4520_BC34_E58C9108B587_.wvu.PrintArea" localSheetId="0" hidden="1">'Zał. 10'!$A$1:$P$190</definedName>
    <definedName name="Z_69002BDA_4055_4CB3_80F1_E7D8CAF3941E_.wvu.FilterData" localSheetId="0" hidden="1">'Zał. 10'!$A$14:$P$137</definedName>
    <definedName name="Z_69002BDA_4055_4CB3_80F1_E7D8CAF3941E_.wvu.PrintArea" localSheetId="0" hidden="1">'Zał. 10'!$A$1:$P$190</definedName>
  </definedNames>
  <calcPr calcId="152511"/>
  <customWorkbookViews>
    <customWorkbookView name="Gajewska Dagmara - Widok osobisty" guid="{69002BDA-4055-4CB3-80F1-E7D8CAF3941E}" mergeInterval="0" personalView="1" maximized="1" windowWidth="1916" windowHeight="854" activeSheetId="1"/>
    <customWorkbookView name="Pedrycz Agnieszka - Widok osobisty" guid="{1C91BA34-4494-4520-BC34-E58C9108B587}" mergeInterval="0" personalView="1" maximized="1" windowWidth="1916" windowHeight="855" activeSheetId="1"/>
  </customWorkbookViews>
</workbook>
</file>

<file path=xl/calcChain.xml><?xml version="1.0" encoding="utf-8"?>
<calcChain xmlns="http://schemas.openxmlformats.org/spreadsheetml/2006/main">
  <c r="M306" i="1" l="1"/>
  <c r="M308" i="1"/>
  <c r="M273" i="1"/>
  <c r="M275" i="1"/>
  <c r="N455" i="1" l="1"/>
  <c r="N322" i="1" l="1"/>
  <c r="N361" i="1" l="1"/>
  <c r="N268" i="1" l="1"/>
  <c r="N51" i="1" l="1"/>
  <c r="N202" i="1"/>
  <c r="N107" i="1" l="1"/>
  <c r="N35" i="1" l="1"/>
  <c r="N43" i="1"/>
  <c r="M443" i="1" l="1"/>
  <c r="M442" i="1"/>
  <c r="N240" i="1" l="1"/>
  <c r="N223" i="1"/>
  <c r="N88" i="1" l="1"/>
  <c r="N446" i="1" l="1"/>
  <c r="N213" i="1" l="1"/>
  <c r="N62" i="1" l="1"/>
  <c r="N279" i="1" l="1"/>
  <c r="N232" i="1" l="1"/>
  <c r="N418" i="1" l="1"/>
  <c r="N408" i="1"/>
  <c r="N181" i="1"/>
  <c r="N162" i="1"/>
  <c r="N374" i="1"/>
  <c r="N384" i="1"/>
  <c r="N427" i="1"/>
  <c r="N349" i="1"/>
  <c r="N333" i="1"/>
  <c r="N312" i="1"/>
  <c r="N301" i="1"/>
  <c r="N292" i="1"/>
  <c r="N258" i="1"/>
  <c r="N249" i="1"/>
  <c r="N154" i="1"/>
  <c r="N130" i="1"/>
  <c r="N141" i="1"/>
  <c r="N120" i="1"/>
  <c r="N80" i="1"/>
  <c r="N98" i="1"/>
  <c r="N72" i="1"/>
  <c r="N26" i="1"/>
  <c r="N16" i="1"/>
  <c r="N191" i="1" l="1"/>
  <c r="N468" i="1"/>
</calcChain>
</file>

<file path=xl/sharedStrings.xml><?xml version="1.0" encoding="utf-8"?>
<sst xmlns="http://schemas.openxmlformats.org/spreadsheetml/2006/main" count="712" uniqueCount="468">
  <si>
    <t>Zadanie 19.3.Transport morski i żegluga śródlądowa</t>
  </si>
  <si>
    <t>Działanie 19.3.3.1. Ochrona brzegów morskich</t>
  </si>
  <si>
    <t>Ogółem</t>
  </si>
  <si>
    <t>Funkcja 6. Polityka gospodarcza kraju</t>
  </si>
  <si>
    <t>Funkcja 9. Kultura i dziedzictwo narodowe</t>
  </si>
  <si>
    <t>Funkcja 20. Zdrowie</t>
  </si>
  <si>
    <t>46
Ministerstwo Zdrowia</t>
  </si>
  <si>
    <t>39
Generalna Dyrekcja Dróg Krajowych i Autostrad</t>
  </si>
  <si>
    <t>Poprawa dostępności komunikacyjnej Polski i połączenie z głównymi korytarzami transportowymi</t>
  </si>
  <si>
    <t>Funkcja 3. Edukacja, wychowanie i opieka</t>
  </si>
  <si>
    <t>Funkcja 21. Polityka rolna i rybacka</t>
  </si>
  <si>
    <t>Wzrost innowacyjności oraz konkurencyjności polskiej gospodarki</t>
  </si>
  <si>
    <t>Funkcja 13. Zabezpieczenie społeczne i wspieranie rodziny</t>
  </si>
  <si>
    <t>Wycofanie azbestu i wyrobów zawierających azbest stosowanych na terytorium Polski</t>
  </si>
  <si>
    <t>Zadanie 9.1.W Ochrona i popularyzacja dziedzictwa i tożsamości narodowej w kraju i za granicą</t>
  </si>
  <si>
    <t>Podzadanie 9.1.1.W Ochrona materialnego dziedzictwa kulturowego i miejsc pamięci narodowej w kraju i za granicą</t>
  </si>
  <si>
    <t>Zadanie 13.1.W Pomoc i integracja społeczna</t>
  </si>
  <si>
    <t>Podzadanie 19.1.3. Zarządzanie siecią dróg krajowych</t>
  </si>
  <si>
    <t>Długość przebudowanych linii kolejowych (w km toru)</t>
  </si>
  <si>
    <t>Funkcja 12. Środowisko</t>
  </si>
  <si>
    <t>Zadanie 12.1.W System ochrony środowiska i informacji o środowisku</t>
  </si>
  <si>
    <t>Podzadanie 12.1.6.W Gospodarka odpadami</t>
  </si>
  <si>
    <t>Działanie 12.1.6.2. Przedsięwzięcia w zakresie gospodarowania odpadami</t>
  </si>
  <si>
    <t>Zadanie 6.1.W Wsparcie konkurencyjności i innowacyjności gospodarki</t>
  </si>
  <si>
    <t>Zadanie 20.4.W Rozwój infrastruktury systemu ochrony zdrowia</t>
  </si>
  <si>
    <t>Podzadanie 20.4.1.W Rozwój infrastruktury systemu ochrony zdrowia</t>
  </si>
  <si>
    <t>Działanie 20.4.1.3. Inwestycje budowlane oraz wymiana i modernizacja sprzętu w zakresie programów polityki zdrowotnej</t>
  </si>
  <si>
    <t>Podzadanie 19.2.4. Rozwój infrastruktury kolejowej</t>
  </si>
  <si>
    <t>Działanie 19.2.4.2. Budowa, modernizacja i rewitalizacja linii kolejowych</t>
  </si>
  <si>
    <t>Działanie 20.4.1.1.W Inwestycje budowlane w obiektach związanych z ochroną zdrowia z wyłączeniem programów polityki zdrowotnej</t>
  </si>
  <si>
    <t>83
Wojewodowie</t>
  </si>
  <si>
    <t>Stopień realizacji docelowej sieci dróg szybkiego ruchu 
(w %)</t>
  </si>
  <si>
    <t>Program polskiej energetyki jądrowej</t>
  </si>
  <si>
    <t>Liczba wykonanych zadań Programu do końca roku (w szt. narastająco)</t>
  </si>
  <si>
    <t>Działanie 19.1.4.6.W Pozostałe drogi publiczne</t>
  </si>
  <si>
    <t>Krajowy Program Kolejowy do 2023 roku</t>
  </si>
  <si>
    <t>Długość linii brzegowej zabezpieczonej w ciągu roku przed zjawiskiem erozji i powodzi od strony morza (w km)</t>
  </si>
  <si>
    <t>Zwiększenie długości przebudowanych linii kolejowych</t>
  </si>
  <si>
    <t xml:space="preserve">Podzadanie 19.1.4.W Budowa, przebudowa, utrzymanie i remonty sieci dróg publicznych </t>
  </si>
  <si>
    <t>Podzadanie 17.2.1.W Koordynacja realizacji, zarządzanie i wdrażanie programów realizowanych z udziałem środków pochodzących z budżetu UE</t>
  </si>
  <si>
    <t>Zadanie 20.5.W Profilaktyka, edukacja i promocja zdrowia oraz nadzór sanitarno-epidemiologiczny</t>
  </si>
  <si>
    <t>Podzadanie 20.5.1.W Profilaktyka zdrowotna i promocja zdrowego trybu życia</t>
  </si>
  <si>
    <t>Działanie 20.5.1.4. Profilaktyka, edukacja i promocja zdrowia w ramach programów polityki zdrowotnej</t>
  </si>
  <si>
    <t>Rozbudowa infrastruktury Uniwersytetu Warszawskiego</t>
  </si>
  <si>
    <t>Program ochrony brzegów morskich</t>
  </si>
  <si>
    <t>w tym z budżetu państwa</t>
  </si>
  <si>
    <t>Budowa drogi wodnej łączącej Zalew Wiślany z Zatoką Gdańską</t>
  </si>
  <si>
    <t>Funkcja 19. Transport i infrastruktura transportowa</t>
  </si>
  <si>
    <t>Działanie 9.1.1.2. Ochrona, udostępnianie, digitalizacja i popularyzacja zasobów dóbr kultury i propagowanie wiedzy o dziedzictwie kulturowym</t>
  </si>
  <si>
    <t>Zadanie 19.1.W Transport drogowy i infrastruktura drogowa</t>
  </si>
  <si>
    <t>Zadanie 19.2. Transport kolejowy i infrastruktura kolejowa</t>
  </si>
  <si>
    <t>Podzadanie 19.3.5. Rozwój infrastruktury dostępowej od strony morza</t>
  </si>
  <si>
    <t>Działanie 6.2.1.6. Działalność w zakresie rozwoju energetyki jądrowej</t>
  </si>
  <si>
    <t>Zapewnienie bezpieczeństwa regionu oraz umożliwienie wzrostu społeczno-gospodarczego poprzez ustanowienie drogi wodnej, umożliwiającej swobodny i całoroczny dostęp statków morskich wszystkich bander do Elbląga jako morskiego portu Unii Europejskiej</t>
  </si>
  <si>
    <t>Program Budowy Dróg Krajowych na lata 2014-2023 (z perspektywą do 2025 r.)</t>
  </si>
  <si>
    <t>2009-2032</t>
  </si>
  <si>
    <t>2004-2023</t>
  </si>
  <si>
    <t>2016-2022</t>
  </si>
  <si>
    <t>2014-2023</t>
  </si>
  <si>
    <t>Działanie 9.1.1.9.W Upamiętnianie wydarzeń historycznych</t>
  </si>
  <si>
    <t>Działanie 13.1.2.6.W Pomoc państwa w zakresie dożywiania oraz pomoc żywnościowa dla najuboższych</t>
  </si>
  <si>
    <t>Działanie 9.1.1.7.W Opieka nad miejscami pamięci narodowej oraz grobami i cmentarzami wojennymi</t>
  </si>
  <si>
    <t>Poziom akceptacji społecznej dla rozwoju energetyki jądrowej w Polsce (w %)</t>
  </si>
  <si>
    <t>Funkcja 17. Kształtowanie rozwoju regionalnego kraju</t>
  </si>
  <si>
    <t>Działanie 19.1.4.1. Utrzymanie dróg krajowych</t>
  </si>
  <si>
    <t>Działanie 19.1.4.2. Remonty i przebudowy dróg krajowych</t>
  </si>
  <si>
    <t xml:space="preserve">Działanie 19.1.4.3. Budowa autostrad i dróg ekspresowych </t>
  </si>
  <si>
    <t>Działanie 19.1.4.5. Budowa pozostałych dróg krajowych</t>
  </si>
  <si>
    <t>Działanie 19.1.3.1. Zarządzanie siecią dróg krajowych</t>
  </si>
  <si>
    <t>Liczba nowych miejsc pracy utworzonych w danym roku dzięki systemowi wsparcia inwestorów</t>
  </si>
  <si>
    <t>Podzadanie 13.1.2.W Wspieranie osób zagrożonych wykluczeniem społecznym</t>
  </si>
  <si>
    <t>Zadanie 6.2.W Bezpieczeństwo gospodarcze państwa i gospodarka złożami kopalin</t>
  </si>
  <si>
    <t>Podzadanie 6.2.1.W Rynki paliw i energii</t>
  </si>
  <si>
    <t>Zadanie 3.1.W Oświata i wychowanie</t>
  </si>
  <si>
    <t>Podzadanie 19.3.3. Ochrona brzegów i ograniczenie oddziaływania na środowisko morskie</t>
  </si>
  <si>
    <t>Utrzymanie morskich dróg wodnych w rejonie ujścia Odry w latach 2019-2028</t>
  </si>
  <si>
    <t>21
Urząd Morski
w Szczecinie</t>
  </si>
  <si>
    <t>2019-2028</t>
  </si>
  <si>
    <t>-</t>
  </si>
  <si>
    <t>2019-2023</t>
  </si>
  <si>
    <t>Wdrożenie w Polsce energetyki jądrowej, co przyczyni się do zapewnienia dostaw odpowiedniej ilości energii elektrycznej po akceptowalnych dla gospodarki i społeczeństwa cenach, przy równoczesnym zachowaniu wymagań ochrony środowiska</t>
  </si>
  <si>
    <t xml:space="preserve">39
Zarządcy infrastruktury kolejowej </t>
  </si>
  <si>
    <t>Podzadanie 19.2.3. Efektywne wykorzystanie infrastruktury kolejowej</t>
  </si>
  <si>
    <t>Działanie 19.2.3.1. Utrzymanie i remonty infrastruktury kolejowej (z wyłączeniem linii o znaczeniu obronnym)</t>
  </si>
  <si>
    <t xml:space="preserve">Zadanie 20.2.W Ratownictwo medyczne </t>
  </si>
  <si>
    <t>Działanie 20.2.1.1. Działalność lotniczych zespołów ratownictwa medycznego</t>
  </si>
  <si>
    <t>Poprawa dostępności do świadczeń opieki zdrowotnej udzielanych przez lotnicze zespoły ratownictwa medycznego oraz samolotowy zespół transportowy przez zapobieżenie negatywnym skutkom deficytu pilotów w Śmigłowcowej Służbie Ratownictwa Medycznego oraz modernizacja samolotowego zespołu transportowego</t>
  </si>
  <si>
    <t>2018-2023</t>
  </si>
  <si>
    <t>Zadanie 12.4.W Gospodarka zasobami i strukturami geologicznymi</t>
  </si>
  <si>
    <t>Podzadanie 12.4.1.W Gospodarcze wykorzystanie zasobów i struktur geologicznych oraz badania geologiczne</t>
  </si>
  <si>
    <t>Działanie 12.4.1.3.W Badania geologiczne</t>
  </si>
  <si>
    <t>Zwiększenie bezpieczeństwa surowcowego i energetycznego kraju poprzez podjęcie działań zmierzających do zwiększenia bazy zasobowej złóż kopalin, a docelowo eksploatacji dna oceanicznego</t>
  </si>
  <si>
    <t>Rządowy Program Uzupełniania Lokalnej i Regionalnej Infrastruktury Drogowej – Mosty dla Regionów</t>
  </si>
  <si>
    <t>Działanie 19.2.3.2. Zapewnienie prawidłowego funkcjonowania infrastruktury kolejowej</t>
  </si>
  <si>
    <t>Stworzenie nowoczesnego budynku Muzeum, w którym zostanie zorganizowana wystawa stała przedstawiająca historię Polski w sposób atrakcyjny i przystępny dla odbiorców z kraju i zagranicy</t>
  </si>
  <si>
    <t>46
Lotnicze Pogotowie Ratunkowe w Warszawie</t>
  </si>
  <si>
    <t>Działanie 17.2.1.1.W Wsparcie zarządzania i realizacji programów</t>
  </si>
  <si>
    <t>Program zapobieżenia negatywnym skutkom deficytu pilotów w Śmigłowcowej Służbie Ratownictwa Medycznego (HEMS) oraz modernizacji samolotowego zespołu transportowego w Lotniczym Pogotowiu Ratunkowym w Warszawie</t>
  </si>
  <si>
    <t>2017-2022</t>
  </si>
  <si>
    <t xml:space="preserve">Wzmocnienie poczucia wspólnoty obywatelskiej Polaków </t>
  </si>
  <si>
    <t>Poprawienie wewnętrznej spójności komunikacyjnej regionów poprzez uzupełnienie lokalnej infrastruktury drogowej o brakujące przeprawy mostowe w ciągu dróg będących w zarządzaniu JST</t>
  </si>
  <si>
    <t>Podzadanie 20.2.1.W Ratownictwo medyczne</t>
  </si>
  <si>
    <t>Ochrona zdrowia zwierząt i zdrowia publicznego</t>
  </si>
  <si>
    <t>Zadanie 21.3.W Ochrona zdrowia i dobrostanu zwierząt oraz zdrowia publicznego</t>
  </si>
  <si>
    <t>Podzadanie 21.3.1.W Ochrona zdrowia, zwalczanie chorób zakaźnych i dobrostan zwierząt</t>
  </si>
  <si>
    <t>Działanie 21.3.1.5. Badania w zakresie ochrony zdrowia zwierząt i zdrowia publicznego</t>
  </si>
  <si>
    <t>32
Państwowy Instytut Weterynaryjny - Państwowy Instytut Badawczy w Puławach</t>
  </si>
  <si>
    <t>Planowana liczba przeprowadzonych badań w ramach poszczególnych zadań Programu</t>
  </si>
  <si>
    <t>83
Ministerstwo Spraw Wewnętrznych i
Administracji</t>
  </si>
  <si>
    <t>2022 r.</t>
  </si>
  <si>
    <t>Budowa Muzeum Historii Polski w Warszawie</t>
  </si>
  <si>
    <t>2020-2022</t>
  </si>
  <si>
    <t>Zadanie 4.1.W Realizacja należności budżetu państwa</t>
  </si>
  <si>
    <t>Podzadanie 4.1.1.W Pobór podatków, ceł  i niepodatkowych należności budżetu państwa</t>
  </si>
  <si>
    <t>Funkcja  11. Bezpieczeństwo zewnętrzne i nienaruszalność granic</t>
  </si>
  <si>
    <t>Działanie  4.1.1.2. Interpretacje indywidualne i informacja podatkowa</t>
  </si>
  <si>
    <t>Działanie  4.1.1.5. Postępowanie egzekucyjne w zakresie zaległości podatkowych i niepodatkowych</t>
  </si>
  <si>
    <t>Działanie  4.1.1.6. Czynności sprawdzające</t>
  </si>
  <si>
    <t>Podzadanie  4.1.2. Kontrola celno-skarbowa oraz kontrola podatkowa</t>
  </si>
  <si>
    <t xml:space="preserve">Działanie  4.1.2.1. Kontrola przestrzegania prawa podatkowego </t>
  </si>
  <si>
    <t>Działanie  4.1.2.2. Audyty i kontrole w ramach środków pochodzących z budżetu UE i innych funduszy</t>
  </si>
  <si>
    <t>Działanie  4.1.2.3. Kontrola przestrzegania prawa celnego</t>
  </si>
  <si>
    <t>Podzadanie  4.1.3. Zwalczanie przestępczości ekonomicznej</t>
  </si>
  <si>
    <t>Działanie  4.1.3.2. Ochrona rynku przed przemytem towarów oraz obszaru celnego przed napływem towarów o znaczeniu strategicznym</t>
  </si>
  <si>
    <t>Działanie 19.3.5.1. Pogłębienie i utrzymanie torów wodnych i podejściowych</t>
  </si>
  <si>
    <t>Trwałe utrzymanie bezpiecznego dostępu od strony morza do portów położonych w rejonie ujścia Odry</t>
  </si>
  <si>
    <t>Program Oczyszczania Kraju z Azbestu na lata 2009-2032</t>
  </si>
  <si>
    <t>28
Uniwersytet Warszawski</t>
  </si>
  <si>
    <t xml:space="preserve">Funkcja 10. Szkolnictwo wyższe i nauka </t>
  </si>
  <si>
    <t>Zadanie 10.1. Zarządzanie systemem szkolnictwa wyższego i nauki</t>
  </si>
  <si>
    <t>Podzadanie 10.1.2. Utrzymanie i rozwój infrastruktury szkolnictwa wyższego i nauki</t>
  </si>
  <si>
    <t xml:space="preserve">Działanie 10.1.2.2. Rozwój infrastruktury związanej z kształceniem </t>
  </si>
  <si>
    <t>Liczba szkół publicznych, która została objęta programem (w tys.)</t>
  </si>
  <si>
    <t>Wieloletni program rządowy "Posiłek w szkole i w domu" na lata 2019-2023</t>
  </si>
  <si>
    <t>Udział długości eksploatowanych
linii kolejowych spełniających
standardy do ogólnej długości
eksploatowanych linii kolejowych (w %)</t>
  </si>
  <si>
    <t>Działanie  4.1.3.1. Działania związane z przeciwdziałaniem zagrożeniom bezpieczeństwa finansowego państwa oraz ochroną ekonomicznych interesów UE</t>
  </si>
  <si>
    <t>Podzadanie  11.4.2.W Pozamilitarne przygotowania obronne</t>
  </si>
  <si>
    <t xml:space="preserve">Działanie  11.4.2.4.W Szkolenie obronne administracji publicznej i przedsiębiorców </t>
  </si>
  <si>
    <t>Zadanie  11.4.W Gotowość struktur administracyjno-gospodarczych kraju do obrony państwa</t>
  </si>
  <si>
    <t xml:space="preserve">Podzadanie 3.1.7.W Wspieranie działalności edukacyjno-wychowawczej </t>
  </si>
  <si>
    <t>Działanie 3.1.7.6.W Realizacja działań edukacyjnych, w tym wychowawczych, opiekuńczych, terapeutycznych i resocjalizacyjnych wobec dzieci i młodzieży zagrożonych marginalizacją i wykluczeniem społecznym</t>
  </si>
  <si>
    <t>Odsetek osób, które uważają, że Polaków więcej łączy niż dzieli oraz osób, które uważają, że Polaków tyle samo dzieli co łączy (w %)</t>
  </si>
  <si>
    <t>Liczba osób objętych programem (w mln)</t>
  </si>
  <si>
    <t>Zadanie 10.2. Badania naukowe służące praktycznym zastosowaniom</t>
  </si>
  <si>
    <t>Funkcja 14. Rynek pracy</t>
  </si>
  <si>
    <t>Zadanie 14.2. Budowa nowoczesnych stosunków i warunków pracy</t>
  </si>
  <si>
    <t>Podzadanie 14.2.1. Tworzenie ram prawnych stosunków i warunków pracy oraz współpraca międzynarodowa</t>
  </si>
  <si>
    <t>Działanie 14.2.1.2. Promocja i poprawa bezpieczeństwa i warunków pracy</t>
  </si>
  <si>
    <t>Opracowanie innowacyjnych rozwiązań organizacyjnych i technicznych ukierunkowanych na rozwój zasobów ludzkich oraz nowych wyrobów, technologii, metod i systemów zarządzania, których wykorzystanie przyczyni się do znaczącego ograniczenia liczby osób zatrudnionych w warunkach narażenia na czynniki niebezpieczne, szkodliwe i uciążliwe oraz ograniczenia związanych z nimi wypadków przy pracy, chorób zawodowych i wynikających z tego strat ekonomicznych i społecznych</t>
  </si>
  <si>
    <t>Liczba produktów (rozwiązań prewencji organizacyjnej i technicznej) programu wieloletniego w części A</t>
  </si>
  <si>
    <t>Udział zrealizowanego zakresu rzeczowego
(w %)</t>
  </si>
  <si>
    <t>2019-2024</t>
  </si>
  <si>
    <t>Program Rozwoju Talentów Informatycznych na lata 2019-2029</t>
  </si>
  <si>
    <t xml:space="preserve"> Funkcja 16. Sprawy obywatelskie</t>
  </si>
  <si>
    <t>2019-2029</t>
  </si>
  <si>
    <t>83
Krajowa Administracja Skarbowa</t>
  </si>
  <si>
    <t>Funkcja 10. Szkolnictwo wyższe i nauka</t>
  </si>
  <si>
    <t>21
Urząd Morski
w Gdyni</t>
  </si>
  <si>
    <t>"Niepodległa" na lata 2017-2022</t>
  </si>
  <si>
    <t>Zaktywizowanie młodzieży ze szkół ponadpodstawowych oraz uczelni pod kątem rozwoju najbardziej zaawansowanych umiejętności informatycznych, jakimi są algorytmiczne rozwiązywanie problemów i programowanie oraz projektowanie gier komputerowych, przez zapewnienie wsparcia metodycznego i merytorycznego</t>
  </si>
  <si>
    <t xml:space="preserve">Liczba uczniów, którzy podnieśli zaawansowane kompetencje cyfrowe w wyniku uczestnictwa w Programie </t>
  </si>
  <si>
    <t xml:space="preserve">Liczba studentów, którzy podnieśli zaawansowane kompetencje cyfrowe w wyniku uczestnictwa w Programie </t>
  </si>
  <si>
    <t>Liczba produktów (rozwiązań prewencji organizacyjnej i technicznej) programu wieloletniego w części B</t>
  </si>
  <si>
    <t>Liczba planów pracy na eksplorację zasobów dna oceanicznego, zatwierdzonych przez MODM w formie kontraktów</t>
  </si>
  <si>
    <t>1) Liczba wyszkolonych pilotów (w os.)
2) Skuteczność zakupu samolotów (w %) 
3) Skuteczność budowy bazy HEMS wraz z lotniskiem w Kokotowie 
(w %)</t>
  </si>
  <si>
    <t>Rozwój Krajowej Administracji Skarbowej zgodnie z założeniami strategii państwa, wykonującej zadania z zakresu realizacji dochodów z tytułu podatków, należności celnych, ochrony interesów Skarbu Państwa oraz ochrony obszaru celnego Unii Europejskiej a także zapewniającej obsługę i wsparcie w prawidłowym wykonywaniu obowiązków podatkowych i celnych</t>
  </si>
  <si>
    <t>Podzadanie 19.1.4.W Budowa, przebudowa, utrzymanie i remonty sieci dróg publicznych</t>
  </si>
  <si>
    <t>2017-2033*</t>
  </si>
  <si>
    <t>* finansowanie Programu ze środków budżetu państwa do roku 2032</t>
  </si>
  <si>
    <t>Funkcja 17.  Kształtowanie rozwoju regionalnego kraju</t>
  </si>
  <si>
    <t>Zadanie 17.1.W Wsparcie rozwoju regionalnego kraju</t>
  </si>
  <si>
    <t>Podzadanie 17.1.2. Wsparcie rozwoju województw w ramach programów krajowych</t>
  </si>
  <si>
    <t xml:space="preserve">Zwiększenie możliwości rozwoju Ziemi Słupskiej i podniesienie jakości życia jej mieszkańców poprzez wsparcie finansowe zadań własnych wybranych jednostek samorządu terytorialnego z zakresu polityki rozwoju </t>
  </si>
  <si>
    <t>Program wspierania inwestycji o istotnym znaczeniu dla gospodarki polskiej na lata 2011-2030</t>
  </si>
  <si>
    <t>2011-2030</t>
  </si>
  <si>
    <t>2020-2025</t>
  </si>
  <si>
    <t>83                                                   Ministerstwo Funduszy i Polityki Regionalnej, Wojewoda Pomorski</t>
  </si>
  <si>
    <t>83                                                   Ministerstwo Funduszy i Polityki Regionalnej, Wojewodowie</t>
  </si>
  <si>
    <t>2021-2025</t>
  </si>
  <si>
    <t>2020-2030</t>
  </si>
  <si>
    <t>46
Pomorski Uniwersytet Medyczny w Szczecinie</t>
  </si>
  <si>
    <t>46                                              Śląskie Centrum Chorób Serca w Zabrzu</t>
  </si>
  <si>
    <t>Podzadanie 10.2.1. Wspieranie badań aplikacyjnych, prac rozwojowych oraz komercjalizacji wyników B+R</t>
  </si>
  <si>
    <t>Działanie 10.2.1.2. Finansowanie badań aplikacyjnych</t>
  </si>
  <si>
    <t>Zapewnienie minimalnych poziomów bezpieczeństwa brzegu morskiego oraz jego położenia po odwodnej stronie granicznej linii ochrony brzegu morskiego</t>
  </si>
  <si>
    <t xml:space="preserve">Udział zrealizowanego zakresu rzeczowego 
(w %) </t>
  </si>
  <si>
    <t xml:space="preserve">Udział realizowanego zakresu rzeczowego 
(w %) </t>
  </si>
  <si>
    <t>Liczba zadań, dla których wydano pozytywną opinię ministra właściwego do spraw rozwoju regionalnego o dofinansowaniu zadania z budżetu państwa (szt. narastająco)</t>
  </si>
  <si>
    <t xml:space="preserve">w tym z budżetu państwa </t>
  </si>
  <si>
    <t>Zadanie 10.1 Zarządzanie systemem szkolnictwa wyższego i nauki</t>
  </si>
  <si>
    <t>Podzadanie 10.1.2 Utrzymanie i rozwój infrastruktury szkolnictwa wyższego i nauki</t>
  </si>
  <si>
    <t>Działanie 10.1.2.2 Rozwój infrastruktury związanej z kształceniem</t>
  </si>
  <si>
    <t>Przeniesienie prowadzonej w różnych lokalizacjach działalności dydaktycznej i artystycznej Akademii Muzycznej im. F. Nowowiejskiego do jednej siedziby w celu poprawy procesu artystyczno-edukacyjnego</t>
  </si>
  <si>
    <t>2020-2023</t>
  </si>
  <si>
    <t>Wzrost odsetka osób przeżywających 5 lat od zakończenia terapii onkologicznej</t>
  </si>
  <si>
    <t>Zapewnienie pokoju społecznego wokół byłego niemieckiego nazistowskiego obozu koncentracyjnego Auschwitz-Birkenau dla tworzenia warunków godnego upamiętnienia największego w Europie i świecie miejsca pamięci masowej zagłady, wpisanego na listę Światowego Dziedzictwa UNESCO</t>
  </si>
  <si>
    <t xml:space="preserve">46 
Uniwersytet Medyczny 
w Lublinie </t>
  </si>
  <si>
    <t>46 
Uniwersytet Medyczny 
w Łodzi</t>
  </si>
  <si>
    <t>46 
Uniwersytet Mikołaja Kopernika w Toruniu Collegium Medicum im. Ludwika Rydygiera 
w Bydgoszczy</t>
  </si>
  <si>
    <t>46
Narodowy Instytut Kardiologii Stefana Kardynała Wyszyńskiego Państwowy Instytut Badawczy</t>
  </si>
  <si>
    <t>Zadanie 10.1.Zarządzanie systemem szkolnictwa wyższego i nauki</t>
  </si>
  <si>
    <t>Działanie 10.1.2.2. Rozwój infrastruktury związanej z kształceniem</t>
  </si>
  <si>
    <t>Funkcja 4. Zarządzanie finansami państwa i mieniem państwowym</t>
  </si>
  <si>
    <t>Wskaźnik wzrostu wpływów z dodatkowych ustaleń (wydanych decyzji, wyników kontroli, korekt złożonych w trakcie postępowań prowadzonych przez organy KAS, wymierzonych przez organy KAS grzywien, kar, opłat itp.) podatków, należności celnych, niepodatkowych należności budżetowych z odsetkami za zwłokę w zapłacie (w tym zmniejszenia: nadpłat i zwrotów podatków) (w %)</t>
  </si>
  <si>
    <t>Budowa kampusu Akademii Muzycznej imienia Feliksa Nowowiejskiego w Bydgoszczy</t>
  </si>
  <si>
    <t>2018-2022</t>
  </si>
  <si>
    <t>2018-2025</t>
  </si>
  <si>
    <t>Działanie  4.1.1.3. Pobór należności wynikających ze zgłoszeń celnych</t>
  </si>
  <si>
    <t>Wzmocnienie opiekuńczej funkcji szkoły  podstawowej poprzez tworzenie warunków umożliwiających spożywanie przez uczniów posiłku w trakcie pobytu w szkole</t>
  </si>
  <si>
    <t>Działanie 19.3.5.2. Modernizacja, przebudowa oraz rozbudowa infrastruktury zapewniającej dostęp do portów</t>
  </si>
  <si>
    <t>* zastosowany został nowy miernik od 2021 r.</t>
  </si>
  <si>
    <t>w tys. zł</t>
  </si>
  <si>
    <t>Część</t>
  </si>
  <si>
    <t>Nazwa programu zadania/podzadania/działania</t>
  </si>
  <si>
    <t>Cel programu</t>
  </si>
  <si>
    <t>Miernik</t>
  </si>
  <si>
    <t>Termin realizacji</t>
  </si>
  <si>
    <t>Koszty całkowite programu                 (wszystkie źródła)</t>
  </si>
  <si>
    <t>Nazwa</t>
  </si>
  <si>
    <t>Wartość</t>
  </si>
  <si>
    <t>W ramach zadania/
podzadania/
działania</t>
  </si>
  <si>
    <t>2023 r.</t>
  </si>
  <si>
    <t>Bazowa</t>
  </si>
  <si>
    <t>Docelowa</t>
  </si>
  <si>
    <t>Przebudowa i rozbudowa Samodzielnego Publicznego Szpitala Klinicznego Nr 1 Uniwersytetu Medycznego w Lublinie</t>
  </si>
  <si>
    <t>Wieloletni program medyczny – rozbudowa i modernizacja Szpitala Uniwersyteckiego Nr 2 im. dr Jana Biziela w Bydgoszczy</t>
  </si>
  <si>
    <t>Centralny Zintegrowany Szpital Kliniczny – centrum medycyny interwencyjnej (etap I CZSK)</t>
  </si>
  <si>
    <t>Rozbudowa wraz z modernizacją Pomorskiego Uniwersytetu Medycznego w Szczecinie i Samodzielnego Publicznego Szpitala Klinicznego Nr 1 w Szczecinie w zakresie kliniczno-dydaktycznym i medycznych wdrożeń innowacyjnych</t>
  </si>
  <si>
    <t>21
Urzędy Morskie
w Gdyni
i Szczecinie</t>
  </si>
  <si>
    <t>* harmonogram realizacji wynika z planowanej zmiany uchwały powołującej Program</t>
  </si>
  <si>
    <t>Jednostka koordynująca/ realizująca</t>
  </si>
  <si>
    <t>85/02                                              Dolnośląskie Centrum Onkologii we Wrocławiu</t>
  </si>
  <si>
    <t>Narodowa Strategia Onkologiczna na lata 2020-2030</t>
  </si>
  <si>
    <t>Podzadanie 6.1.4. Wsparcie projektów inwestycyjnych</t>
  </si>
  <si>
    <t>Działanie 6.1.4.1. Wsparcie projektów inwestycyjnych</t>
  </si>
  <si>
    <t>Zadanie 16.5.W Informatyzacja działalności i budowa społeczeństwa informacyjnego</t>
  </si>
  <si>
    <t xml:space="preserve">Podzadanie 16.5.2. Wspieranie rozwoju społeczeństwa informacyjnego </t>
  </si>
  <si>
    <t>Działanie 16.5.2.2. Inicjatywy i projekty w zakresie społeczeństwa informacyjnego</t>
  </si>
  <si>
    <t>Budowa siedziby Europejskiego Centrum Filmowego CAMERIMAGE</t>
  </si>
  <si>
    <t>Zadanie 9.2. Działalność artystyczna, upowszechniająca, promująca kulturę i dialog międzykulturowy</t>
  </si>
  <si>
    <t>Podzadanie 9.2.1. Działalność artystyczna, upowszechniająca, promująca kulturę i dialog międzykulturowy</t>
  </si>
  <si>
    <t>Działanie 9.2.1.7. Wspieranie i promowanie działalności audiowizualnej, w tym kinematografii</t>
  </si>
  <si>
    <t>Podzadanie 13.1.4.W Wspieranie aktywnego starzenia się</t>
  </si>
  <si>
    <t>Działanie 13.1.4.1.W Wspieranie aktywnego starzenia się</t>
  </si>
  <si>
    <t>44                                          Ministerstwo Rodziny i Polityki Społecznej</t>
  </si>
  <si>
    <t xml:space="preserve">Liczba zrealizowanych zadań publicznych dofinansowanych w ramach Programu </t>
  </si>
  <si>
    <t>2020-2033</t>
  </si>
  <si>
    <t>2016-2023</t>
  </si>
  <si>
    <t>Ministerstwo Rodziny i Polityki Społecznej, Wojewodowie</t>
  </si>
  <si>
    <t>41 
Ministerstwo Klimatu i Środowiska, 
Główny Geolog Kraju</t>
  </si>
  <si>
    <t xml:space="preserve">28                                               Ministerstwo Edukacji i Nauki
</t>
  </si>
  <si>
    <t>83
Ministerstwo Edukacji i Nauki,                               Wojewodowie</t>
  </si>
  <si>
    <t>Program integracji społecznej i obywatelskiej Romów w Polsce na lata 2021-2030</t>
  </si>
  <si>
    <t>Funkcja 16. Sprawy obywatelskie</t>
  </si>
  <si>
    <t>Zadanie 16.2.W Przeciwdziałanie dyskryminacji oraz działania na rzecz mniejszości narodowych i etnicznych</t>
  </si>
  <si>
    <t>Podzadanie 16.2.1.W Przeciwdziałanie dyskryminacji oraz działania na rzecz mniejszości narodowych i etnicznych</t>
  </si>
  <si>
    <t>Działanie 16.2.1.1.W Działania krajowe i współpraca międzynarodowa na rzecz społeczności romskiej</t>
  </si>
  <si>
    <t>Zwiększenie integracji społeczności romskiej w Polsce poprzez działania w obszarze edukacji, poprawy sytuacji mieszkaniowej i integracji</t>
  </si>
  <si>
    <t>30                              Ministerstwo Edukacji 
i Nauki</t>
  </si>
  <si>
    <t>46                                          Lotnicze Pogotowie Ratunkowe</t>
  </si>
  <si>
    <t>Utrzymanie dostępności do świadczeń opieki zdrowotnej udzielanych przez lotnicze zespoły ratownictwa medycznego przez wymianę 48 silników i 19 przekładni głównych w śmigłowcach Lotniczego Pogotowia Ratunkowego</t>
  </si>
  <si>
    <t xml:space="preserve">Liczba zakupionych elementów </t>
  </si>
  <si>
    <t xml:space="preserve">Program wieloletni "Senior+" na lata 2021-2025 </t>
  </si>
  <si>
    <t>83                                                Ministerstwo Rodziny          i Polityki Społecznej,   Wojewodowie</t>
  </si>
  <si>
    <t>Liczba Romów uczestniczących w "Programie integracji społecznej i obywatelskiej  Romów w Polsce na lata 2021-2030" w stosunku do liczby osób deklarujących przynależność do romskiej mniejszości etnicznej (w %)</t>
  </si>
  <si>
    <t>2024 r.</t>
  </si>
  <si>
    <t>Nakłady do poniesienia po 2021 r. 
z budżetu państwa</t>
  </si>
  <si>
    <t>Zadanie 9.2. Dzialalność artystyczna, upowszechniająca, promująca kulturę i dialog międzykulturowy</t>
  </si>
  <si>
    <t>Działanie 9.2.1.6. Wspieranie i promowanie literatury i czytelnictwa</t>
  </si>
  <si>
    <t>Podzadanie 3.1.2.W Kształcenie ogólne, zawodowe i ustawiczne</t>
  </si>
  <si>
    <t>Działanie 3.1.2.2.W Wsparcie dostępu do książek, podręczników, materiałów edukacyjnych i ćwiczeniowych</t>
  </si>
  <si>
    <t>Budowa Nowego Szpitala Onkologicznego we Wrocławiu</t>
  </si>
  <si>
    <t>2016-2027</t>
  </si>
  <si>
    <t>Poziom aktualizacji danych w bazie azbestowej (w%)*</t>
  </si>
  <si>
    <t>Zwiększenie dostępności i poprawa jakości transportu kolejowego</t>
  </si>
  <si>
    <t>Nakłady do poniesienia z budżetu państwa łącznie w ramach programów w 2022 roku</t>
  </si>
  <si>
    <t xml:space="preserve">Nakłady do poniesienia z budżetu państwa w 2022 roku                                                                                                                                                                                                                                                                        </t>
  </si>
  <si>
    <t xml:space="preserve">Nakłady do poniesienia z budżetu państwa w 2022 roku                                                                                                                                                                                                                                                                                                                                      </t>
  </si>
  <si>
    <t xml:space="preserve">Nakłady do poniesienia z budżetu państwa w 2022 roku                                                                                                                                                                                                                                                                                                                                   </t>
  </si>
  <si>
    <t>Nakłady do poniesienia z budżetu państwa w 2022 roku</t>
  </si>
  <si>
    <t xml:space="preserve">Nakłady do poniesienia z budżetu państwa w 2022 roku                                                                                                                                                                                                                                                                                                                                    </t>
  </si>
  <si>
    <t xml:space="preserve">Nakłady do poniesienia z budżetu państwa łącznie w ramach programów w 2022 roku                                                                                                                                                                                                                                                                        </t>
  </si>
  <si>
    <t xml:space="preserve">Nakłady do poniesienia z budżetu państwa w 2022 roku                                                                                                                                                                                                                                                                         </t>
  </si>
  <si>
    <t xml:space="preserve">Nakłady do poniesienia z budżetu państwa w 2022 roku                                                                                                                                                                                                                                                                                                                                 </t>
  </si>
  <si>
    <t xml:space="preserve">Nakłady do poniesienia z budżetu państwa w 2022 roku                                                                                                                                                                                                                                                                                                                              </t>
  </si>
  <si>
    <t xml:space="preserve">Nakłady do poniesienia z budżetu państwa w 2022 roku                                                                                                                                                                                                                                                      </t>
  </si>
  <si>
    <t>24
Ministerstwo Kultury, Dziedzictwa Narodowego i Sportu,
Muzeum Historii Polski w Warszawie</t>
  </si>
  <si>
    <t>24
Ministerstwo Kultury, Dziedzictwa Narodowego i Sportu</t>
  </si>
  <si>
    <t>24
Ministerstwo Kultury, 
Dziedzictwa Narodowego i Sportu, Akademia Muzyczna im. Feliksa Nowowiejskiego 
w Bydgoszczy</t>
  </si>
  <si>
    <t>Narodowy Program Rozwoju Czytelnictwa 2.0. na lata 2021-2025</t>
  </si>
  <si>
    <t>46                                   Uniwersytet Medyczny im. Karola Marcinkowskiego w Poznaniu, Szpital Kliniczny im. Heliodora Święcickiego Uniwersytetu Medycznego im. Karola Marcinkowskiego w Poznaniu</t>
  </si>
  <si>
    <t xml:space="preserve">Nakłady do poniesienia z budżetu państwa w 2022 roku </t>
  </si>
  <si>
    <t>24
Ministerstwo Kultury, Dziedzictwa Narodowego i Sportu; Europejskie Centrum Filmowe CAMERIMAGE</t>
  </si>
  <si>
    <t>Zapewnienie posiłku dzieciom, uczniom i młodzieży oraz objęcie pomocą osób dorosłych, zwłaszcza osób starszych, chorych lub niepełnosprawnych i samotnych</t>
  </si>
  <si>
    <r>
      <t>Program</t>
    </r>
    <r>
      <rPr>
        <sz val="14"/>
        <rFont val="Arial"/>
        <family val="2"/>
        <charset val="238"/>
      </rPr>
      <t xml:space="preserve">:
"Program wieloletni "Senior+" na lata 2021-2025"
</t>
    </r>
  </si>
  <si>
    <t>Zwiększenie uczestnictwa osób starszych we wszystkich dziedzinach życia społecznego poprzez wspieranie aktywności organizacji pozarządowych działających na rzecz seniorów</t>
  </si>
  <si>
    <t>Liczba zrealizowanych zadań publicznych dofinansowanych w ramach Programu (narastająco)</t>
  </si>
  <si>
    <t>Liczba zadań, dla których przyznano środki na opracowanie dokumentacji                 (szt. narastająco)</t>
  </si>
  <si>
    <r>
      <t>Program</t>
    </r>
    <r>
      <rPr>
        <sz val="14"/>
        <rFont val="Arial"/>
        <family val="2"/>
        <charset val="238"/>
      </rPr>
      <t xml:space="preserve">:                                                "Program na rzecz zwiększania szans rozwojowych Ziemi Słupskiej na lata 2019–2024"
</t>
    </r>
  </si>
  <si>
    <t>Działanie  4.1.1.7. Pobór opłaty elektronicznej i opłaty za przejazd od pojazdów poruszających się po sieci dróg płatnych</t>
  </si>
  <si>
    <t>Działanie  4.1.1.1.W Pobór podatków i niepodatkowych należności budżetu państwa</t>
  </si>
  <si>
    <r>
      <t>Program:</t>
    </r>
    <r>
      <rPr>
        <sz val="14"/>
        <rFont val="Arial"/>
        <family val="2"/>
        <charset val="238"/>
      </rPr>
      <t xml:space="preserve">
"Program ochrony brzegów morskich"</t>
    </r>
  </si>
  <si>
    <t>Podzadanie 6.1.3. Współpraca gospodarcza z zagranicą i promocja gospodarki polskiej za granicą</t>
  </si>
  <si>
    <t>Działanie 6.1.3.1. Promocja gospodarki oraz wspieranie napływu bezpośrednich inwestycji zagranicznych</t>
  </si>
  <si>
    <t>Zapewnienie udziału Polski w EXPO 2020 w Dubaju</t>
  </si>
  <si>
    <r>
      <t>Program:</t>
    </r>
    <r>
      <rPr>
        <sz val="14"/>
        <rFont val="Arial"/>
        <family val="2"/>
        <charset val="238"/>
      </rPr>
      <t xml:space="preserve">
"Budowa drogi wodnej łączącej Zalew Wiślany z Zatoką Gdańską" </t>
    </r>
  </si>
  <si>
    <t>Zadanie 17.2.W Koordynacja, zarządzanie i wdrażanie realizacji programów polityki spójności oraz pozostałych programów finansowanych z udziałem niepodlegających zwrotowi środków pomocowych</t>
  </si>
  <si>
    <r>
      <t>Program</t>
    </r>
    <r>
      <rPr>
        <sz val="14"/>
        <rFont val="Arial"/>
        <family val="2"/>
        <charset val="238"/>
      </rPr>
      <t xml:space="preserve">:
"Program Budowy Dróg Krajowych na lata 2014-2023 (z perspektywą do 2025 r.)" </t>
    </r>
  </si>
  <si>
    <r>
      <t>Program</t>
    </r>
    <r>
      <rPr>
        <sz val="14"/>
        <rFont val="Arial"/>
        <family val="2"/>
        <charset val="238"/>
      </rPr>
      <t>:
"Krajowy Program Kolejowy do 2023 roku"</t>
    </r>
  </si>
  <si>
    <r>
      <t>Wskaźnik przyrostu powierzchni całkowitej budynków w ramach programu wieloletniego (narastająco w m</t>
    </r>
    <r>
      <rPr>
        <vertAlign val="superscript"/>
        <sz val="14"/>
        <rFont val="Arial"/>
        <family val="2"/>
        <charset val="238"/>
      </rPr>
      <t>2</t>
    </r>
    <r>
      <rPr>
        <sz val="14"/>
        <rFont val="Arial"/>
        <family val="2"/>
        <charset val="238"/>
      </rPr>
      <t>)</t>
    </r>
  </si>
  <si>
    <r>
      <t xml:space="preserve">Nakłady do poniesienia z budżetu państwa w 2022 roku  </t>
    </r>
    <r>
      <rPr>
        <sz val="14"/>
        <rFont val="Arial"/>
        <family val="2"/>
        <charset val="238"/>
      </rPr>
      <t xml:space="preserve">                                                                                                                                                                                                                                                                                                                                    </t>
    </r>
  </si>
  <si>
    <t>Udział Rzeczypospolitej Polskiej w Światowej Wystawie EXPO 2020 w Dubaju w Państwie Zjednoczonych Emiratów Arabskich, w latach 2019-2022</t>
  </si>
  <si>
    <t>2019-2022</t>
  </si>
  <si>
    <t>Odsetek odwiedzin w Pawilonie Polski w %</t>
  </si>
  <si>
    <r>
      <t>Program:
"</t>
    </r>
    <r>
      <rPr>
        <sz val="14"/>
        <rFont val="Arial"/>
        <family val="2"/>
        <charset val="238"/>
      </rPr>
      <t>Udział Rzeczypospolitej Polskiej w Światowej Wystawie EXPO 2020 w Dubaju w Państwie Zjednoczonych Emiratów Arabskich, w latach 2019-2022"</t>
    </r>
  </si>
  <si>
    <r>
      <t>Program:</t>
    </r>
    <r>
      <rPr>
        <sz val="14"/>
        <rFont val="Arial"/>
        <family val="2"/>
        <charset val="238"/>
      </rPr>
      <t xml:space="preserve">
"Budowa Muzeum Historii Polski w Warszawie"</t>
    </r>
  </si>
  <si>
    <r>
      <t>Powierzchnia użytkowa budowanych obiektów (w m</t>
    </r>
    <r>
      <rPr>
        <vertAlign val="superscript"/>
        <sz val="14"/>
        <rFont val="Arial"/>
        <family val="2"/>
        <charset val="238"/>
      </rPr>
      <t>2</t>
    </r>
    <r>
      <rPr>
        <sz val="14"/>
        <rFont val="Arial"/>
        <family val="2"/>
        <charset val="238"/>
      </rPr>
      <t>)</t>
    </r>
  </si>
  <si>
    <r>
      <t>Program:
"</t>
    </r>
    <r>
      <rPr>
        <sz val="14"/>
        <rFont val="Arial"/>
        <family val="2"/>
        <charset val="238"/>
      </rPr>
      <t>Budowa kampusu Akademii Muzycznej imienia Feliksa Nowowiejskiego w Bydgoszczy"</t>
    </r>
  </si>
  <si>
    <r>
      <t>Program</t>
    </r>
    <r>
      <rPr>
        <sz val="14"/>
        <rFont val="Arial"/>
        <family val="2"/>
        <charset val="238"/>
      </rPr>
      <t xml:space="preserve">:                                                "Budowa siedziby Europejskiego Centrum Filmowego CAMERIMAGE"
</t>
    </r>
  </si>
  <si>
    <r>
      <t>Powierzchnia użytkowa budowanego budynku w m</t>
    </r>
    <r>
      <rPr>
        <vertAlign val="superscript"/>
        <sz val="14"/>
        <rFont val="Arial"/>
        <family val="2"/>
        <charset val="238"/>
      </rPr>
      <t>2</t>
    </r>
  </si>
  <si>
    <t xml:space="preserve">83                                                           Ministerstwo Edukacji i Nauki, Wojewodowie                </t>
  </si>
  <si>
    <t>24 
Ministerstwo Kultury, Dziedzictwa Narodowego i Sportu</t>
  </si>
  <si>
    <r>
      <t xml:space="preserve">Podstawa prawna:  </t>
    </r>
    <r>
      <rPr>
        <sz val="14"/>
        <rFont val="Arial"/>
        <family val="2"/>
        <charset val="238"/>
      </rPr>
      <t>uchwała  Nr 190/2020 Rady Ministrów z dnia 21 grudnia 2020 r.</t>
    </r>
  </si>
  <si>
    <r>
      <t xml:space="preserve">Program:
</t>
    </r>
    <r>
      <rPr>
        <sz val="14"/>
        <rFont val="Arial"/>
        <family val="2"/>
        <charset val="238"/>
      </rPr>
      <t>"Program integracji społecznej i obywatelskiej Romów w Polsce na lata 2021-2030"</t>
    </r>
  </si>
  <si>
    <t xml:space="preserve">Wzmocnienie czytelnictwa w Polsce oraz rozwój bibliotek do 2025 r. </t>
  </si>
  <si>
    <r>
      <t xml:space="preserve">Podstawa prawna: </t>
    </r>
    <r>
      <rPr>
        <sz val="14"/>
        <rFont val="Arial"/>
        <family val="2"/>
        <charset val="238"/>
      </rPr>
      <t>uchwała Nr 113/2017 Rady Ministrów z dnia 25 lipca 2017 r., z późn. zm.</t>
    </r>
  </si>
  <si>
    <r>
      <t xml:space="preserve">Program:
</t>
    </r>
    <r>
      <rPr>
        <sz val="14"/>
        <rFont val="Arial"/>
        <family val="2"/>
        <charset val="238"/>
      </rPr>
      <t>"Program polskiej energetyki jądrowej"</t>
    </r>
  </si>
  <si>
    <r>
      <t xml:space="preserve">Program: 
</t>
    </r>
    <r>
      <rPr>
        <sz val="14"/>
        <rFont val="Arial"/>
        <family val="2"/>
        <charset val="238"/>
      </rPr>
      <t xml:space="preserve">"Ochrona zdrowia zwierząt i zdrowia publicznego" </t>
    </r>
  </si>
  <si>
    <r>
      <t>Nakłady do poniesienia z budżetu państwa w 2022 roku</t>
    </r>
    <r>
      <rPr>
        <b/>
        <i/>
        <sz val="14"/>
        <rFont val="Arial"/>
        <family val="2"/>
        <charset val="238"/>
      </rPr>
      <t xml:space="preserve"> </t>
    </r>
    <r>
      <rPr>
        <b/>
        <sz val="14"/>
        <rFont val="Arial"/>
        <family val="2"/>
        <charset val="238"/>
      </rPr>
      <t xml:space="preserve">                                                                                                                                                                                                                                                                 </t>
    </r>
  </si>
  <si>
    <t>2014-2025</t>
  </si>
  <si>
    <r>
      <t>Stworzenie warunków do realizacji nowoczesnego, racjonalnego i skutecznego leczenia przez dostosowanie Śląskiego Centrum Chorób Serca w Zabrzu do obowiązujących standardów i wymagań prawnych oraz nowych zadań w medycynie sercowo-naczyniowej u dorosłych i dzieci w ramach Śląskiego Ośrodka Kliniczno-Naukowego Zapobiegania i Leczenia Chorób Środowiskowych, Cywilizacyjnych i Wieku Podeszłego im. prof. Zbigniewa Religi.
Parametry techniczne inwestycji: powierzchnia całkowita nowego budynku ok. 12.000 m</t>
    </r>
    <r>
      <rPr>
        <vertAlign val="superscript"/>
        <sz val="14"/>
        <rFont val="Arial"/>
        <family val="2"/>
        <charset val="238"/>
      </rPr>
      <t>2</t>
    </r>
    <r>
      <rPr>
        <sz val="14"/>
        <rFont val="Arial"/>
        <family val="2"/>
        <charset val="238"/>
      </rPr>
      <t>, liczba łóżek: 138</t>
    </r>
  </si>
  <si>
    <r>
      <t>Stworzenie warunków do poprawy jakości udzielania świadczeń zdrowotnych i realizacji zadań dydaktyczno-naukowych Collegium Medicum im. Ludwika Rydygiera w Bydgoszczy Uniwersytetu Mikołaja Kopernika w Toruniu przez wybudowanie nowoczesnego budynku oraz modernizację wybranych jednostek w obecnych budynkach szpitala. Budowa 6-cio piętrowego budynku o powierzchni całkowitej 18.400 m</t>
    </r>
    <r>
      <rPr>
        <vertAlign val="superscript"/>
        <sz val="14"/>
        <rFont val="Arial"/>
        <family val="2"/>
        <charset val="238"/>
      </rPr>
      <t>2</t>
    </r>
    <r>
      <rPr>
        <sz val="14"/>
        <rFont val="Arial"/>
        <family val="2"/>
        <charset val="238"/>
      </rPr>
      <t xml:space="preserve"> i kubaturze 76.230 m</t>
    </r>
    <r>
      <rPr>
        <vertAlign val="superscript"/>
        <sz val="14"/>
        <rFont val="Arial"/>
        <family val="2"/>
        <charset val="238"/>
      </rPr>
      <t>3</t>
    </r>
    <r>
      <rPr>
        <sz val="14"/>
        <rFont val="Arial"/>
        <family val="2"/>
        <charset val="238"/>
      </rPr>
      <t>, modernizacja 24.909 m</t>
    </r>
    <r>
      <rPr>
        <vertAlign val="superscript"/>
        <sz val="14"/>
        <rFont val="Arial"/>
        <family val="2"/>
        <charset val="238"/>
      </rPr>
      <t xml:space="preserve">2 </t>
    </r>
    <r>
      <rPr>
        <sz val="14"/>
        <rFont val="Arial"/>
        <family val="2"/>
        <charset val="238"/>
      </rPr>
      <t>powierzchni całkowitej istniejącego szpitala</t>
    </r>
  </si>
  <si>
    <r>
      <t>Konsolidacja rozproszonych obiektów medycznych UM w Łodzi poprzez przeniesienie klinik z jednostek obcych oraz szpitali UM, w efekcie utworzenie jednego akademickiego ośrodka łączącego funkcje dydaktyczną, badawczą i kliniczną.
1) 394 nowych łóżek szpitalnych;
2) 43.500 m</t>
    </r>
    <r>
      <rPr>
        <vertAlign val="superscript"/>
        <sz val="14"/>
        <rFont val="Arial"/>
        <family val="2"/>
        <charset val="238"/>
      </rPr>
      <t>2</t>
    </r>
    <r>
      <rPr>
        <sz val="14"/>
        <rFont val="Arial"/>
        <family val="2"/>
        <charset val="238"/>
      </rPr>
      <t xml:space="preserve"> powierzchni budynków, 
w tym:
a) w budynku A1 - 23.000 m</t>
    </r>
    <r>
      <rPr>
        <vertAlign val="superscript"/>
        <sz val="14"/>
        <rFont val="Arial"/>
        <family val="2"/>
        <charset val="238"/>
      </rPr>
      <t>2</t>
    </r>
    <r>
      <rPr>
        <sz val="14"/>
        <rFont val="Arial"/>
        <family val="2"/>
        <charset val="238"/>
      </rPr>
      <t xml:space="preserve"> (zagospodarowanie pustostanu);
b) w budynku A2 - 18.300 m</t>
    </r>
    <r>
      <rPr>
        <vertAlign val="superscript"/>
        <sz val="14"/>
        <rFont val="Arial"/>
        <family val="2"/>
        <charset val="238"/>
      </rPr>
      <t>2</t>
    </r>
    <r>
      <rPr>
        <sz val="14"/>
        <rFont val="Arial"/>
        <family val="2"/>
        <charset val="238"/>
      </rPr>
      <t xml:space="preserve"> (zagospodarowanie pustostanu);
c) Ośrodek Radioterapii 2.200 m</t>
    </r>
    <r>
      <rPr>
        <vertAlign val="superscript"/>
        <sz val="14"/>
        <rFont val="Arial"/>
        <family val="2"/>
        <charset val="238"/>
      </rPr>
      <t>2</t>
    </r>
    <r>
      <rPr>
        <sz val="14"/>
        <rFont val="Arial"/>
        <family val="2"/>
        <charset val="238"/>
      </rPr>
      <t xml:space="preserve"> (nowy obiekt)</t>
    </r>
  </si>
  <si>
    <r>
      <t>Program:</t>
    </r>
    <r>
      <rPr>
        <sz val="14"/>
        <rFont val="Arial"/>
        <family val="2"/>
        <charset val="238"/>
      </rPr>
      <t xml:space="preserve">
"Utrzymanie morskich dróg wodnych w rejonie ujścia Odry w latach 2019-2028"</t>
    </r>
  </si>
  <si>
    <r>
      <t>Kubatura urobku pochodząca z wybudowanych, przebudowanych oraz wyremontowanych torów wodnych w ciągu roku (w m</t>
    </r>
    <r>
      <rPr>
        <vertAlign val="superscript"/>
        <sz val="14"/>
        <rFont val="Arial"/>
        <family val="2"/>
        <charset val="238"/>
      </rPr>
      <t>3</t>
    </r>
    <r>
      <rPr>
        <sz val="14"/>
        <rFont val="Arial"/>
        <family val="2"/>
        <charset val="238"/>
      </rPr>
      <t>)</t>
    </r>
  </si>
  <si>
    <t>46
Narodowy Instytut Onkologii im. Marii Skłodowskiej-Curie - Państwowy Instytut Badawczy</t>
  </si>
  <si>
    <r>
      <t>Celem głownym Programu jest zwiększenie dostępności, jakości i kompleksowości wysokospecjalistycznych świadczeń zdrowotnych dla pacjentów z chorobami układu sercowo-naczyniowego przez stworzenie warunków do realizacji nowoczesnego, racjonalnego i skutecznego leczenia. Program polega na budowie, przebudowie i modernizacji infrastruktury Narodowego Instytutu Kardiologii.
Liczba łóżek wzrośnie do (szt.) 355.
Liczba nowo wybudowanych obiektów (szt.) 5.
Liczba zmodernizowanych obiektów (szt.) 6.
Liczba miejsc parkingowych na Parkingu Wielopoziomowym (szt.) 400.
Wzrost powierzchni użytkowej objętej planem (m</t>
    </r>
    <r>
      <rPr>
        <vertAlign val="superscript"/>
        <sz val="14"/>
        <rFont val="Arial"/>
        <family val="2"/>
        <charset val="238"/>
      </rPr>
      <t>2</t>
    </r>
    <r>
      <rPr>
        <sz val="14"/>
        <rFont val="Arial"/>
        <family val="2"/>
        <charset val="238"/>
      </rPr>
      <t>) 17.245.</t>
    </r>
  </si>
  <si>
    <r>
      <t>Stworzenie warunków do realizacji nowoczesnego, racjonalnego i skutecznego leczenia, zwiększenie dostępności, jakości i kompleksowości świadczeń zdrowotnych dla pacjentów oraz jednocześnie stworzenie nowoczesnego i kompleksowego zaplecza dla realizacji kształcenia studentów przez budowę nowego obiektu szpitalnego – Centralnego Zintegrowanego Szpitala Klinicznego – centrum medycyny interwencyjnej, z utworzeniem szpitalnego oddziału ratunkowego, do którego zostanie przeniesiona działalność dwóch szpitali klinicznych Uniwersytetu Medycznego im. Karola Marcinkowskiego w Poznaniu. Parametry techniczne inwestycji: powierzchnia użykowa ok. 45.000 m</t>
    </r>
    <r>
      <rPr>
        <vertAlign val="superscript"/>
        <sz val="14"/>
        <rFont val="Arial"/>
        <family val="2"/>
        <charset val="238"/>
      </rPr>
      <t>2</t>
    </r>
    <r>
      <rPr>
        <sz val="14"/>
        <rFont val="Arial"/>
        <family val="2"/>
        <charset val="238"/>
      </rPr>
      <t>, a liczba łóżek: 410.</t>
    </r>
  </si>
  <si>
    <t>Liczba świadczeniobiorców objętych koordynowaną opieką onkologiczną (w os.)</t>
  </si>
  <si>
    <r>
      <rPr>
        <b/>
        <sz val="14"/>
        <rFont val="Arial"/>
        <family val="2"/>
        <charset val="238"/>
      </rPr>
      <t xml:space="preserve">Program: 
</t>
    </r>
    <r>
      <rPr>
        <sz val="14"/>
        <rFont val="Arial"/>
        <family val="2"/>
        <charset val="238"/>
      </rPr>
      <t xml:space="preserve">"Program zapobieżenia negatywnym skutkom deficytu pilotów w Śmigłowcowej Służbie Ratownictwa Medycznego (HEMS) oraz modernizacji samolotowego zespołu transportowego w Lotniczym Pogotowiu Ratunkowym w Warszawie"
</t>
    </r>
  </si>
  <si>
    <t xml:space="preserve">1)- 
2)-         
3)-             </t>
  </si>
  <si>
    <t>1) 24 
  2) 100
  3) 100</t>
  </si>
  <si>
    <t>1) 32
  2) 100
  3) 100</t>
  </si>
  <si>
    <t>83             Ministerstwo Klimatu i Środowiska, Państwowa Agencja Atomistyki</t>
  </si>
  <si>
    <t>Długość wybudowanej i przebudowanej oraz wyremontowanej infrastruktury portowej zapewniającej dostęp do portów od strony morza w mb</t>
  </si>
  <si>
    <t>56,4</t>
  </si>
  <si>
    <t>20
Ministerstwo Rozwoju  
i Technologii</t>
  </si>
  <si>
    <t>20
Ministerstwo Rozwoju i Technologii</t>
  </si>
  <si>
    <t xml:space="preserve">31                                                                                                      Ministerstwo Rodziny i Polityki Społecznej
</t>
  </si>
  <si>
    <t>Podniesienie jakości świadczonych usług medycznych, radykalna poprawa komfortu pacjentów oraz zapewnienie warunków do racjonalnego, nowoczesnego i skutecznego leczenia przez dostosowanie Centrum Onkologii - Instytutu w Warszawie im. Marii Skłodowskiej-Curie do obecnie obowiązujących standardów.
1) zwiększenie łóżek z 726 do 777 (o 51 szt.);
2) zwiększenie powierzchni użytkowej z 86.680 m² (łącznie z Wawelską) do 141.870 m²</t>
  </si>
  <si>
    <t xml:space="preserve">43
Ministerstwo Spraw Wewnętrznych 
i Administracji </t>
  </si>
  <si>
    <t>* zastosowany został nowy miernik od 2022 r.</t>
  </si>
  <si>
    <t>83
Ministerstwo Spraw Wewnętrznych 
i Administracji, Wojewodowie</t>
  </si>
  <si>
    <r>
      <t>Powierzchnia użytkowa nowo utworzonych obiektów w m</t>
    </r>
    <r>
      <rPr>
        <vertAlign val="superscript"/>
        <sz val="14"/>
        <rFont val="Arial"/>
        <family val="2"/>
        <charset val="238"/>
      </rPr>
      <t>2</t>
    </r>
  </si>
  <si>
    <t>"Poprawa bezpieczeństwa i warunków pracy" - V etap, okres realizacji: lata 2020-2022</t>
  </si>
  <si>
    <t>Stworzenie warunków do realizacji nowoczesnego, racjonalnego i skutecznego leczenia, zwiększenie dostępności, jakości i kompleksowości świadczeń zdrowotnych dla pacjentów z chorobami nowotworowymi przez budowę nowego obiektu szpitalnego - Nowego Szpitala Onkologicznego we Wrocławiu, w którym zostanie skonsolidowana działalność trzech podmiotów leczniczych: Dolnośląskiego Centrum Onkologii we Wrocławiu, Dolnośląskiego Centrum Chorób Płuc we Wrocławiu oraz Dolnośląskiego Centrum Transplantacji Komorkówych z Krajowym Bankiem Dawców Szpiku.</t>
  </si>
  <si>
    <t>Narodowy Program Rozwoju Medycyny Transplantacyjnej</t>
  </si>
  <si>
    <t>Zadanie 20.1.W System opieki zdrowotnej i dostęp do świadczeń opieki zdrowotnej</t>
  </si>
  <si>
    <t>Podzadanie 20.1.4.W Świadczenia opieki zdrowotnej finansowane ze środków publicznych</t>
  </si>
  <si>
    <t>Działanie 20.1.4.7. Świadczenia opieki zdrowotnej w zakresie programów polityki zdrowotnej</t>
  </si>
  <si>
    <t>Rozwój medycyny transplantacyjnej</t>
  </si>
  <si>
    <t>Liczba przeszczepień narządowych (odpowiednio dla dawców żywych i zmarłych) w przeliczeniu na 1 mln mieszkańców</t>
  </si>
  <si>
    <r>
      <t>Program</t>
    </r>
    <r>
      <rPr>
        <sz val="14"/>
        <rFont val="Arial"/>
        <family val="2"/>
        <charset val="238"/>
      </rPr>
      <t xml:space="preserve">:
„Narodowy Program Rozwoju Medycyny Transplantacyjnej"
</t>
    </r>
  </si>
  <si>
    <t>2011-2022</t>
  </si>
  <si>
    <t>1) 12
 2) 55        3) 75</t>
  </si>
  <si>
    <t>* finansowanie Programu ze środków budżetu państwa od roku 2020</t>
  </si>
  <si>
    <r>
      <rPr>
        <b/>
        <sz val="14"/>
        <rFont val="Arial"/>
        <family val="2"/>
        <charset val="238"/>
      </rPr>
      <t>Program</t>
    </r>
    <r>
      <rPr>
        <sz val="14"/>
        <rFont val="Arial"/>
        <family val="2"/>
        <charset val="238"/>
      </rPr>
      <t>:
"Przebudowa i rozbudowa Samodzielnego Publicznego Szpitala Klinicznego Nr 1 Uniwersytetu Medycznego w Lublinie" *</t>
    </r>
  </si>
  <si>
    <r>
      <rPr>
        <b/>
        <sz val="14"/>
        <rFont val="Arial"/>
        <family val="2"/>
        <charset val="238"/>
      </rPr>
      <t>Program:</t>
    </r>
    <r>
      <rPr>
        <sz val="14"/>
        <rFont val="Arial"/>
        <family val="2"/>
        <charset val="238"/>
      </rPr>
      <t xml:space="preserve">
"Wieloletni program medyczny – rozbudowa i modernizacja Szpitala Uniwersyteckiego Nr 2 im. dr Jana Biziela w Bydgoszczy" *</t>
    </r>
  </si>
  <si>
    <r>
      <rPr>
        <b/>
        <sz val="14"/>
        <rFont val="Arial"/>
        <family val="2"/>
        <charset val="238"/>
      </rPr>
      <t xml:space="preserve">Program:      </t>
    </r>
    <r>
      <rPr>
        <sz val="14"/>
        <rFont val="Arial"/>
        <family val="2"/>
        <charset val="238"/>
      </rPr>
      <t xml:space="preserve">                               „Centralny Zintegrowany Szpital Kliniczny – centrum medycyny interwencyjnej (etap I CZSK)” *</t>
    </r>
  </si>
  <si>
    <r>
      <t>Przebudowa i rozbudowa Szpitala o zdolności usługowej</t>
    </r>
    <r>
      <rPr>
        <vertAlign val="superscript"/>
        <sz val="14"/>
        <rFont val="Arial"/>
        <family val="2"/>
        <charset val="238"/>
      </rPr>
      <t xml:space="preserve"> </t>
    </r>
    <r>
      <rPr>
        <sz val="14"/>
        <rFont val="Arial"/>
        <family val="2"/>
        <charset val="238"/>
      </rPr>
      <t>na 507 łóżek, kubaturze 257.294 m</t>
    </r>
    <r>
      <rPr>
        <vertAlign val="superscript"/>
        <sz val="14"/>
        <rFont val="Arial"/>
        <family val="2"/>
        <charset val="238"/>
      </rPr>
      <t>3</t>
    </r>
    <r>
      <rPr>
        <sz val="14"/>
        <rFont val="Arial"/>
        <family val="2"/>
        <charset val="238"/>
      </rPr>
      <t xml:space="preserve"> i powierzchni  38.350 m</t>
    </r>
    <r>
      <rPr>
        <vertAlign val="superscript"/>
        <sz val="14"/>
        <rFont val="Arial"/>
        <family val="2"/>
        <charset val="238"/>
      </rPr>
      <t>2</t>
    </r>
    <r>
      <rPr>
        <sz val="14"/>
        <rFont val="Arial"/>
        <family val="2"/>
        <charset val="238"/>
      </rPr>
      <t xml:space="preserve"> </t>
    </r>
  </si>
  <si>
    <r>
      <t>Program</t>
    </r>
    <r>
      <rPr>
        <sz val="14"/>
        <rFont val="Arial"/>
        <family val="2"/>
        <charset val="238"/>
      </rPr>
      <t xml:space="preserve">:
„Narodowy Program Rozwoju Medycyny Transplantacyjnej" *
</t>
    </r>
  </si>
  <si>
    <t>2019-2025</t>
  </si>
  <si>
    <t>27
Minister właściwy do spraw informatyzacji</t>
  </si>
  <si>
    <t>Zwiększenie aktywnego uczestnictwa seniorów w życiu społecznym, poprzez dofinansowanie rozbudowy infrastruktury ośrodków wsparcia w środowisku lokalnym oraz zwiększenie miejsc w ośrodkach wsparcia „Senior+”, tj. wsparcie działań jednostek samorządu w rozwoju na ich terenie sieci Dziennych Domów „Senior+” i Klubów „Senior+”</t>
  </si>
  <si>
    <t>** harmonogram realizacji wynika z planowanej zmiany uchwały powołującej Program</t>
  </si>
  <si>
    <r>
      <t xml:space="preserve">Podstawa prawna: </t>
    </r>
    <r>
      <rPr>
        <sz val="14"/>
        <rFont val="Arial"/>
        <family val="2"/>
        <charset val="238"/>
      </rPr>
      <t>uchwała Nr 122/2011 Rady Ministrów z dnia 5 lipca 2011 r. z późn. zm.</t>
    </r>
  </si>
  <si>
    <r>
      <t xml:space="preserve">Podstawa prawna: </t>
    </r>
    <r>
      <rPr>
        <sz val="14"/>
        <rFont val="Arial"/>
        <family val="2"/>
        <charset val="238"/>
      </rPr>
      <t>uchwała Nr 122/2009 Rady Ministrów z dnia 14 lipca 2009 r. z późn. zm.</t>
    </r>
  </si>
  <si>
    <r>
      <t>Program:</t>
    </r>
    <r>
      <rPr>
        <sz val="14"/>
        <rFont val="Arial"/>
        <family val="2"/>
        <charset val="238"/>
      </rPr>
      <t xml:space="preserve">
"Program Oczyszczania Kraju 
z Azbestu na lata 2009-2032"</t>
    </r>
  </si>
  <si>
    <r>
      <t xml:space="preserve">Podstawa prawna: </t>
    </r>
    <r>
      <rPr>
        <sz val="14"/>
        <rFont val="Arial"/>
        <family val="2"/>
        <charset val="238"/>
      </rPr>
      <t>uchwała Nr 146/2018 Rady Ministrów z dnia 20 grudnia 2018 r. z późn. zm.</t>
    </r>
  </si>
  <si>
    <r>
      <t xml:space="preserve">Podstawa prawna: </t>
    </r>
    <r>
      <rPr>
        <sz val="14"/>
        <rFont val="Arial"/>
        <family val="2"/>
        <charset val="238"/>
      </rPr>
      <t>uchwała Nr 204/2017 Rady Ministrów z dnia 12 grudnia 2017 r.</t>
    </r>
  </si>
  <si>
    <r>
      <t>Podstawa prawna</t>
    </r>
    <r>
      <rPr>
        <sz val="14"/>
        <rFont val="Arial"/>
        <family val="2"/>
        <charset val="238"/>
      </rPr>
      <t>: uchwała Nr 118/2015 Rady Ministrów z dnia 21 lipca 2015 r., z późn. zm.</t>
    </r>
  </si>
  <si>
    <r>
      <t xml:space="preserve">Podstawa prawna: </t>
    </r>
    <r>
      <rPr>
        <sz val="14"/>
        <rFont val="Arial"/>
        <family val="2"/>
        <charset val="238"/>
      </rPr>
      <t>uchwała Nr 133/2020  Rady Ministrów z dnia 28 września 2020 r.</t>
    </r>
  </si>
  <si>
    <r>
      <t xml:space="preserve">Podstawa prawna: </t>
    </r>
    <r>
      <rPr>
        <sz val="14"/>
        <rFont val="Arial"/>
        <family val="2"/>
        <charset val="238"/>
      </rPr>
      <t>uchwała Nr 81/2017 Rady Ministrów z dnia 24 maja 2017 r., z późn. zm.</t>
    </r>
  </si>
  <si>
    <r>
      <t xml:space="preserve">Podstawa prawna: </t>
    </r>
    <r>
      <rPr>
        <sz val="14"/>
        <rFont val="Arial"/>
        <family val="2"/>
        <charset val="238"/>
      </rPr>
      <t xml:space="preserve">uchwała Nr 43/2019 Rady Ministrów z dnia 28 maja 2019 r., z poźn. zm. </t>
    </r>
  </si>
  <si>
    <r>
      <t xml:space="preserve">Podstawa prawna: </t>
    </r>
    <r>
      <rPr>
        <sz val="14"/>
        <rFont val="Arial"/>
        <family val="2"/>
        <charset val="238"/>
      </rPr>
      <t>uchwała nr 209/2015 Rady Ministrów z dnia 3 listopada 2015 r., z późn. zm.</t>
    </r>
  </si>
  <si>
    <r>
      <t xml:space="preserve">Podstawa prawna: </t>
    </r>
    <r>
      <rPr>
        <sz val="14"/>
        <rFont val="Arial"/>
        <family val="2"/>
        <charset val="238"/>
      </rPr>
      <t>uchwała Nr 80/2019 Rady Ministrów z dnia 13 sierpnia 2019 r.</t>
    </r>
  </si>
  <si>
    <r>
      <t xml:space="preserve">Podstawa prawna: </t>
    </r>
    <r>
      <rPr>
        <sz val="14"/>
        <rFont val="Arial"/>
        <family val="2"/>
        <charset val="238"/>
      </rPr>
      <t>uchwała Nr 116/2018 Rady Ministrów z dnia 28 sierpnia 2018 r., z późn. zm.</t>
    </r>
  </si>
  <si>
    <r>
      <t xml:space="preserve">Podstawa prawna: </t>
    </r>
    <r>
      <rPr>
        <sz val="14"/>
        <rFont val="Arial"/>
        <family val="2"/>
        <charset val="238"/>
      </rPr>
      <t>uchwała Nr 7/2018 Rady Ministrów z dnia 16 stycznia 2018 r., z późn. zm.</t>
    </r>
  </si>
  <si>
    <r>
      <t xml:space="preserve">Podstawa prawna: </t>
    </r>
    <r>
      <rPr>
        <sz val="14"/>
        <rFont val="Arial"/>
        <family val="2"/>
        <charset val="238"/>
      </rPr>
      <t>uchwała Nr 167/2020 Rady Ministrów z dnia 16 listopada 2020 r.</t>
    </r>
  </si>
  <si>
    <r>
      <t xml:space="preserve">Podstawa prawna: </t>
    </r>
    <r>
      <rPr>
        <sz val="14"/>
        <rFont val="Arial"/>
        <family val="2"/>
        <charset val="238"/>
      </rPr>
      <t>uchwała Nr 12/2018 Rady Ministrów z dnia 29 stycznia 2018 r., z późn. zm.</t>
    </r>
  </si>
  <si>
    <r>
      <t xml:space="preserve">Podstawa prawna: </t>
    </r>
    <r>
      <rPr>
        <sz val="14"/>
        <rFont val="Arial"/>
        <family val="2"/>
        <charset val="238"/>
      </rPr>
      <t>uchwała Nr 186/2020 Rady Ministrów z dnia 18 grudnia 2020 r.</t>
    </r>
  </si>
  <si>
    <r>
      <t xml:space="preserve">Podstawa prawna: </t>
    </r>
    <r>
      <rPr>
        <sz val="14"/>
        <rFont val="Arial"/>
        <family val="2"/>
        <charset val="238"/>
      </rPr>
      <t xml:space="preserve"> uchwała Nr 197/2015 Rady Ministrów z dnia 3 listopada 2015 r., z późn. zm.</t>
    </r>
  </si>
  <si>
    <r>
      <t>Podstawa prawna:</t>
    </r>
    <r>
      <rPr>
        <sz val="14"/>
        <rFont val="Arial"/>
        <family val="2"/>
        <charset val="238"/>
      </rPr>
      <t xml:space="preserve"> uchwała Nr 202/2017 Rady Ministrów z dnia 13 grudnia 2017 r., z późn. zm.</t>
    </r>
  </si>
  <si>
    <r>
      <t xml:space="preserve">Podstawa prawna: </t>
    </r>
    <r>
      <rPr>
        <sz val="14"/>
        <rFont val="Arial"/>
        <family val="2"/>
        <charset val="238"/>
      </rPr>
      <t xml:space="preserve"> uchwała Nr 203/2017 Rady Ministrów z dnia 13 grudnia 2017 r., z późn. zm.</t>
    </r>
  </si>
  <si>
    <r>
      <t>Podstawa prawna:</t>
    </r>
    <r>
      <rPr>
        <sz val="14"/>
        <rFont val="Arial"/>
        <family val="2"/>
        <charset val="238"/>
      </rPr>
      <t xml:space="preserve"> uchwała Nr 85/2018 Rady Ministrów z dnia 14 czerwca 2018 r., z późn. zm.</t>
    </r>
  </si>
  <si>
    <r>
      <t xml:space="preserve">Podstawa prawna: </t>
    </r>
    <r>
      <rPr>
        <sz val="14"/>
        <rFont val="Arial"/>
        <family val="2"/>
        <charset val="238"/>
      </rPr>
      <t>uchwała Nr 95/2019 Rady Ministrów z dnia 10 września 2019 r. z późn. zm.</t>
    </r>
  </si>
  <si>
    <r>
      <t xml:space="preserve">Podstawa prawna: </t>
    </r>
    <r>
      <rPr>
        <sz val="14"/>
        <rFont val="Arial"/>
        <family val="2"/>
        <charset val="238"/>
      </rPr>
      <t>uchwała Nr 1/2020 Rady Ministrów z dnia 7 stycznia 2020 r.</t>
    </r>
  </si>
  <si>
    <r>
      <t>Podstawa prawna:</t>
    </r>
    <r>
      <rPr>
        <sz val="14"/>
        <rFont val="Arial"/>
        <family val="2"/>
        <charset val="238"/>
      </rPr>
      <t xml:space="preserve"> uchwała Nr 49/2020 Rady Ministrów z dnia 24 kwietnia 2020 r.</t>
    </r>
  </si>
  <si>
    <r>
      <t>Podstawa prawna:</t>
    </r>
    <r>
      <rPr>
        <sz val="14"/>
        <rFont val="Arial"/>
        <family val="2"/>
        <charset val="238"/>
      </rPr>
      <t xml:space="preserve"> uchwała nr 58/2019 Rady Ministrów z dnia 18 czerwca 2019 r.</t>
    </r>
  </si>
  <si>
    <r>
      <t>Stworzenie bazy lokalowej wraz z przebudową i rozbudową kompleksu budynków szpitala SPSK1, mające na celu poprawę jakości udzielanych świadczeń zdrowotnych i realizacji zadań dydaktycznych i medycznych wdrożeń innowacyjnych.
1) 65 nowych łóżek szpitalnych;
2) 62.661 m</t>
    </r>
    <r>
      <rPr>
        <vertAlign val="superscript"/>
        <sz val="14"/>
        <rFont val="Arial"/>
        <family val="2"/>
        <charset val="238"/>
      </rPr>
      <t>2</t>
    </r>
    <r>
      <rPr>
        <sz val="14"/>
        <rFont val="Arial"/>
        <family val="2"/>
        <charset val="238"/>
      </rPr>
      <t xml:space="preserve"> powierzchni użytkowej.</t>
    </r>
  </si>
  <si>
    <r>
      <t xml:space="preserve">Podstawa prawna: </t>
    </r>
    <r>
      <rPr>
        <sz val="14"/>
        <rFont val="Arial"/>
        <family val="2"/>
        <charset val="238"/>
      </rPr>
      <t>uchwała Nr 164/2010 Rady Ministrów z dnia 12 października 2010 r. z późn. zm.</t>
    </r>
  </si>
  <si>
    <r>
      <t>Podstawa prawna:</t>
    </r>
    <r>
      <rPr>
        <sz val="14"/>
        <rFont val="Arial"/>
        <family val="2"/>
        <charset val="238"/>
      </rPr>
      <t xml:space="preserve"> uchwała Nr 101/2020 Rady Ministrów z dnia 10 lipca 2020 r. </t>
    </r>
  </si>
  <si>
    <r>
      <t xml:space="preserve">Podstawa prawna: </t>
    </r>
    <r>
      <rPr>
        <sz val="14"/>
        <rFont val="Arial"/>
        <family val="2"/>
        <charset val="238"/>
      </rPr>
      <t>uchwała Nr 44/2019 Rady Ministrów z dnia 28 maja 2019 r. z późn. zm.</t>
    </r>
  </si>
  <si>
    <r>
      <t xml:space="preserve">Podstawa prawna: </t>
    </r>
    <r>
      <rPr>
        <sz val="14"/>
        <rFont val="Arial"/>
        <family val="2"/>
        <charset val="238"/>
      </rPr>
      <t>uchwała Nr 93/2018 Rady Ministrów z dnia 9 lipca 2018 r. z późn. zm.</t>
    </r>
  </si>
  <si>
    <r>
      <t xml:space="preserve">Podstawa prawna: </t>
    </r>
    <r>
      <rPr>
        <sz val="14"/>
        <rFont val="Arial"/>
        <family val="2"/>
        <charset val="238"/>
      </rPr>
      <t>uchwała Nr 117/2019 Rady Ministrów z dnia 7 października 2019 r.</t>
    </r>
  </si>
  <si>
    <r>
      <t xml:space="preserve">Podstawa prawna: </t>
    </r>
    <r>
      <rPr>
        <sz val="14"/>
        <rFont val="Arial"/>
        <family val="2"/>
        <charset val="238"/>
      </rPr>
      <t>uchwała Nr 140/2018 Rady Ministrów z dnia 15 października 2018 r.</t>
    </r>
  </si>
  <si>
    <r>
      <rPr>
        <b/>
        <sz val="14"/>
        <rFont val="Arial"/>
        <family val="2"/>
        <charset val="238"/>
      </rPr>
      <t>Program:</t>
    </r>
    <r>
      <rPr>
        <sz val="14"/>
        <rFont val="Arial"/>
        <family val="2"/>
        <charset val="238"/>
      </rPr>
      <t xml:space="preserve">
„Wieloletni program rządowy "Posiłek w szkole i w domu" na lata 2019-2023”</t>
    </r>
  </si>
  <si>
    <r>
      <t xml:space="preserve">Podstawa prawna: </t>
    </r>
    <r>
      <rPr>
        <sz val="14"/>
        <rFont val="Arial"/>
        <family val="2"/>
        <charset val="238"/>
      </rPr>
      <t>uchwała Nr 191/2020 Rady Ministrów z dnia 21 grudnia 2020 r.</t>
    </r>
  </si>
  <si>
    <r>
      <t xml:space="preserve">Podstawa prawna: </t>
    </r>
    <r>
      <rPr>
        <sz val="14"/>
        <rFont val="Arial"/>
        <family val="2"/>
        <charset val="238"/>
      </rPr>
      <t>uchwała nr 79/2020 Rady Ministrów z dnia 17 czerwca 2020 r.</t>
    </r>
  </si>
  <si>
    <t>2021-2030</t>
  </si>
  <si>
    <r>
      <t xml:space="preserve">Podstawa prawna: </t>
    </r>
    <r>
      <rPr>
        <sz val="14"/>
        <rFont val="Arial"/>
        <family val="2"/>
        <charset val="238"/>
      </rPr>
      <t>uchwała Nr 10/2020 Rady Ministrów z dnia 4 lutego 2020 r., z późn. zm.</t>
    </r>
  </si>
  <si>
    <r>
      <t xml:space="preserve">Podstawa prawna: </t>
    </r>
    <r>
      <rPr>
        <sz val="14"/>
        <rFont val="Arial"/>
        <family val="2"/>
        <charset val="238"/>
      </rPr>
      <t>ustawa z dnia 28 marca 2003 r. o ustanowieniu programu wieloletniego "Program ochrony brzegów morskich" (Dz.U. z 2016 r., poz. 678)</t>
    </r>
  </si>
  <si>
    <t>Długość umocnionych brzegów oraz pól refulacyjnych</t>
  </si>
  <si>
    <t>Uniwersytet Warszawski 2016-2025</t>
  </si>
  <si>
    <t>Wsparcie zadań zarządców infrastruktury kolejowej, w tym w zakresie utrzymania i remontów do 2023 roku</t>
  </si>
  <si>
    <r>
      <t>Program</t>
    </r>
    <r>
      <rPr>
        <sz val="14"/>
        <rFont val="Arial"/>
        <family val="2"/>
        <charset val="238"/>
      </rPr>
      <t>:
"Poprawa bezpieczeństwa 
i warunków pracy" - V etap, okres realizacji: lata 2020-2022</t>
    </r>
  </si>
  <si>
    <r>
      <t xml:space="preserve">Program:
</t>
    </r>
    <r>
      <rPr>
        <sz val="14"/>
        <rFont val="Arial"/>
        <family val="2"/>
        <charset val="238"/>
      </rPr>
      <t>"Niepodległa" na lata 2017-2022</t>
    </r>
  </si>
  <si>
    <r>
      <t>Program: 
"</t>
    </r>
    <r>
      <rPr>
        <sz val="14"/>
        <rFont val="Arial"/>
        <family val="2"/>
        <charset val="238"/>
      </rPr>
      <t>Program Rozpoznania Geologicznego Oceanów" - PRoGeO</t>
    </r>
  </si>
  <si>
    <r>
      <rPr>
        <b/>
        <sz val="14"/>
        <rFont val="Arial"/>
        <family val="2"/>
        <charset val="238"/>
      </rPr>
      <t xml:space="preserve">Program:      </t>
    </r>
    <r>
      <rPr>
        <sz val="14"/>
        <rFont val="Arial"/>
        <family val="2"/>
        <charset val="238"/>
      </rPr>
      <t xml:space="preserve">                               „Budowa Nowego Szpitala Onkologicznego we Wrocławiu”</t>
    </r>
  </si>
  <si>
    <t>Stworzenie aktualnego profilu występowania zagrożeń dla zdrowia publicznego wynikających z występowania istotnych chorób zakaźnych zwierząt, zoonoz i skażeń żywności pochodzenia zwierzęcego i pasz</t>
  </si>
  <si>
    <t>46                                   Warszawski Uniwersytet Medyczny</t>
  </si>
  <si>
    <t>2021-2026</t>
  </si>
  <si>
    <t>* harmonogram realizacji wynika z planowanej uchwały powołującej Program</t>
  </si>
  <si>
    <r>
      <t>Stworzenie warunków do realizacji nowoczesnego, racjonalnego i skutecznego leczenia, zwiększenie dostępności, jakości i kompleksowości świadczeń zdrowotnych oraz jednocześnie stworzenie nowoczesnego i kompleksowego zaplecza dla realizacji kształcenia studentów przez budowę nowego budynku szpitalnego oraz przebudowę istniejącej infrastruktury na terenie Uniwersyteckiego Centrum Klinicznego Warszawskiego Uniwersytetu Medycznego Zakładu Leczniczego - Szpitala Klinicznego Dzieciątka Jezus.                                                        1) przebudowa Kliniki Ortopedii i Traumatologii Narządu Ruchu wraz z AOS – 60 łóżek, powierzchnia użytkowa 14.018 m</t>
    </r>
    <r>
      <rPr>
        <vertAlign val="superscript"/>
        <sz val="14"/>
        <rFont val="Arial"/>
        <family val="2"/>
        <charset val="238"/>
      </rPr>
      <t>2</t>
    </r>
    <r>
      <rPr>
        <sz val="14"/>
        <rFont val="Arial"/>
        <family val="2"/>
        <charset val="238"/>
      </rPr>
      <t>, 
2) budowa nowego budynku szpitalnego - 236 łóżek, powierzchnia użytkowa 1 200 m</t>
    </r>
    <r>
      <rPr>
        <vertAlign val="superscript"/>
        <sz val="14"/>
        <rFont val="Arial"/>
        <family val="2"/>
        <charset val="238"/>
      </rPr>
      <t>2</t>
    </r>
    <r>
      <rPr>
        <sz val="14"/>
        <rFont val="Arial"/>
        <family val="2"/>
        <charset val="238"/>
      </rPr>
      <t xml:space="preserve">.  </t>
    </r>
  </si>
  <si>
    <t>68              Państwowa Agencja Atomistyki</t>
  </si>
  <si>
    <t>Tor podejściowy wraz z infrastrukturą - zaawansowanie prac (w %)*</t>
  </si>
  <si>
    <t>Podstawa prawna: *</t>
  </si>
  <si>
    <t>Wzmacnianie polskiego potencjału filmowego, który wpisuje się w kreowaną przez Rząd Rzeczypospolitej Polskiej politykę audiowizualną sprzyjającą rozwojowi tego sektora, wsparcie produkcji audiowizualnych i konsolidacji podmiotów prowadzących działalność filmową, uatrakcyjnienie polskiego rynku i przyciągnięcie filmowców z całego świata</t>
  </si>
  <si>
    <r>
      <t xml:space="preserve">Podstawa prawna: </t>
    </r>
    <r>
      <rPr>
        <sz val="14"/>
        <rFont val="Arial"/>
        <family val="2"/>
        <charset val="238"/>
      </rPr>
      <t>uchwała Nr 69/2021 Rady Ministrów z dnia 21 maja 2021 r.</t>
    </r>
  </si>
  <si>
    <r>
      <t xml:space="preserve">Program:
</t>
    </r>
    <r>
      <rPr>
        <sz val="14"/>
        <rFont val="Arial"/>
        <family val="2"/>
        <charset val="238"/>
      </rPr>
      <t xml:space="preserve">„Modernizacja Krajowej Administracji Skarbowej w latach 2020–2022” </t>
    </r>
  </si>
  <si>
    <r>
      <t xml:space="preserve">Podstawa prawna: </t>
    </r>
    <r>
      <rPr>
        <sz val="14"/>
        <rFont val="Arial"/>
        <family val="2"/>
        <charset val="238"/>
      </rPr>
      <t>uchwała Nr 141/2020 Rady Ministrów z dnia 2 października 2020 r.</t>
    </r>
  </si>
  <si>
    <t xml:space="preserve">Liczba nauczycieli/
wykładowców, którzy podnieśli zaawansowane kompetencje metodyczne i merytoryczne w wyniku uczestnictwa w Programie </t>
  </si>
  <si>
    <t>39
PKP Polskie Linie Kolejowe S.A.</t>
  </si>
  <si>
    <t>Podniesienie jakości i dostępności świadczeń medycznych w Uniwersyteckim Centrum Klinicznym Warszawskiego Uniwersytetu Medycznego – Szpital Kliniczny Dzieciątka Jezus</t>
  </si>
  <si>
    <t>Wieloletni Plan Inwestycyjny – budowa, przebudowa, modernizacja infrastruktury Narodowego Instytutu Kardiologii Stefana Kardynała Wyszyńskiego – Państwowego Instytutu Badawczego w celu zwiększenia dostępności i jakości wysokospecjalistycznych świadczeń zdrowotnych dla pacjentów z chorobami układu sercowo – naczyniowego</t>
  </si>
  <si>
    <t>Wieloletni program inwestycji w zakresie rewitalizacji i rozbudowy Narodowego Instytutu Onkologii im. Marii Skłodowskiej – Curie – Państwowego Instytutu Badawczego – etap I</t>
  </si>
  <si>
    <t>Powstanie Śląskiego Ośrodka Kliniczno – Naukowego Zapobiegania i Leczenia Chorób Środowiskowych, Cywilizacyjnych i Wieku Podeszłego im. prof. Zbigniewa Religi</t>
  </si>
  <si>
    <t>Drugi etap budowy Centrum Kliniczno – Dydaktycznego Uniwersytetu Medycznego w Łodzi wraz z Akademickim Ośrodkiem Onkologicznym</t>
  </si>
  <si>
    <t>"Program Rozpoznania Geologicznego Oceanów" – PRoGeO</t>
  </si>
  <si>
    <t>Program wieloletni na rzecz Osób Starszych „Aktywni+” na lata 2021-2025</t>
  </si>
  <si>
    <t>Program wymiany 48 silników i 19 przekładni głównych w latach 2021-2025 w śmigłowcach Śmigłowcowej Służby Ratownictwa Medycznego (HEMS) w Lotniczym Pogotowiu Ratunkowym</t>
  </si>
  <si>
    <t>Oświęcimski strategiczny program rządowy – Etap VI 2021-2025</t>
  </si>
  <si>
    <t>Modernizacja Krajowej Administracji Skarbowej w latach 2020-2022</t>
  </si>
  <si>
    <t>Program na rzecz zwiększania szans rozwojowych Ziemi Słupskiej na lata 2019-2024</t>
  </si>
  <si>
    <r>
      <t>Program:
"</t>
    </r>
    <r>
      <rPr>
        <sz val="14"/>
        <rFont val="Arial"/>
        <family val="2"/>
        <charset val="238"/>
      </rPr>
      <t>Program wspierania inwestycji 
o istotnym znaczeniu dla gospodarki polskiej na lata 
2011-2030"</t>
    </r>
  </si>
  <si>
    <r>
      <t xml:space="preserve">Program: 
</t>
    </r>
    <r>
      <rPr>
        <sz val="14"/>
        <rFont val="Arial"/>
        <family val="2"/>
        <charset val="238"/>
      </rPr>
      <t>"Narodowy Program Rozwoju Czytelnictwa 2.0 na lata 
2021-2025"</t>
    </r>
  </si>
  <si>
    <r>
      <t xml:space="preserve">Program: 
</t>
    </r>
    <r>
      <rPr>
        <sz val="14"/>
        <rFont val="Arial"/>
        <family val="2"/>
        <charset val="238"/>
      </rPr>
      <t xml:space="preserve">"Narodowy Program Rozwoju Czytelnictwa 2.0 na lata 
2021-2025" </t>
    </r>
  </si>
  <si>
    <r>
      <t>Program:</t>
    </r>
    <r>
      <rPr>
        <sz val="14"/>
        <rFont val="Arial"/>
        <family val="2"/>
        <charset val="238"/>
      </rPr>
      <t xml:space="preserve">
"Program Rozwoju Talentów Informatycznych na lata 
2019-2029"</t>
    </r>
  </si>
  <si>
    <r>
      <t>Program: 
"</t>
    </r>
    <r>
      <rPr>
        <sz val="14"/>
        <rFont val="Arial"/>
        <family val="2"/>
        <charset val="238"/>
      </rPr>
      <t>Uniwersytet Warszawski 
2016-2025" *</t>
    </r>
  </si>
  <si>
    <r>
      <t>Program</t>
    </r>
    <r>
      <rPr>
        <sz val="14"/>
        <rFont val="Arial"/>
        <family val="2"/>
        <charset val="238"/>
      </rPr>
      <t>:
"Wsparcie zadań zarządców infrastruktury kolejowej, w tym w zakresie utrzymania i remontów do 2023 roku"</t>
    </r>
  </si>
  <si>
    <r>
      <t>Program</t>
    </r>
    <r>
      <rPr>
        <sz val="14"/>
        <rFont val="Arial"/>
        <family val="2"/>
        <charset val="238"/>
      </rPr>
      <t xml:space="preserve">:                                                "Program wieloletni na rzecz Osób Starszych „Aktywni+” na lata 2021-2025"
</t>
    </r>
  </si>
  <si>
    <r>
      <t>Program</t>
    </r>
    <r>
      <rPr>
        <sz val="14"/>
        <rFont val="Arial"/>
        <family val="2"/>
        <charset val="238"/>
      </rPr>
      <t xml:space="preserve">:                                                "Program wymiany 48 silników i 19 przekładni głównych w latach 2021-2025 w śmigłowcach Śmigłowcowej Służby Ratownictwa Medycznego (HEMS) w Lotniczym Pogotowiu Ratunkowym"
</t>
    </r>
  </si>
  <si>
    <r>
      <rPr>
        <b/>
        <sz val="14"/>
        <rFont val="Arial"/>
        <family val="2"/>
        <charset val="238"/>
      </rPr>
      <t>Program</t>
    </r>
    <r>
      <rPr>
        <sz val="14"/>
        <rFont val="Arial"/>
        <family val="2"/>
        <charset val="238"/>
      </rPr>
      <t xml:space="preserve">:
"Drugi etap budowy Centrum Kliniczno – Dydaktycznego Uniwersytetu Medycznego w Łodzi wraz z Akademickim Ośrodkiem Onkologicznym" </t>
    </r>
  </si>
  <si>
    <r>
      <rPr>
        <b/>
        <sz val="14"/>
        <rFont val="Arial"/>
        <family val="2"/>
        <charset val="238"/>
      </rPr>
      <t>Program:</t>
    </r>
    <r>
      <rPr>
        <sz val="14"/>
        <rFont val="Arial"/>
        <family val="2"/>
        <charset val="238"/>
      </rPr>
      <t xml:space="preserve">
"Powstanie Śląskiego Ośrodka Kliniczno – Naukowego Zapobiegania i Leczenia Chorób Środowiskowych, Cywilizacyjnych i Wieku Podeszłego im. prof. Zbigniewa Religi" *
</t>
    </r>
  </si>
  <si>
    <r>
      <rPr>
        <b/>
        <sz val="14"/>
        <rFont val="Arial"/>
        <family val="2"/>
        <charset val="238"/>
      </rPr>
      <t>Program:</t>
    </r>
    <r>
      <rPr>
        <sz val="14"/>
        <rFont val="Arial"/>
        <family val="2"/>
        <charset val="238"/>
      </rPr>
      <t xml:space="preserve">
"Wieloletni program inwestycji w zakresie rewitalizacji i rozbudowy Narodowego Instytutu Onkologii im. Marii Skłodowskiej – Curie – Państwowego Instytutu Badawczego – etap I" *</t>
    </r>
  </si>
  <si>
    <r>
      <rPr>
        <b/>
        <sz val="14"/>
        <rFont val="Arial"/>
        <family val="2"/>
        <charset val="238"/>
      </rPr>
      <t xml:space="preserve">Program:                                                             </t>
    </r>
    <r>
      <rPr>
        <sz val="14"/>
        <rFont val="Arial"/>
        <family val="2"/>
        <charset val="238"/>
      </rPr>
      <t>„Wieloletni Plan Inwestycyjny – budowa, przebudowa, modernizacja infrastruktury Narodowego Instytutu Kardiologii Stefana Kardynała Wyszyńskiego – Państwowego Instytutu Badawczego w celu zwiększenia dostępności i jakości wysokospecjalistycznych świadczeń zdrowotnych dla pacjentów z chorobami układu sercowo – naczyniowego”</t>
    </r>
  </si>
  <si>
    <r>
      <rPr>
        <b/>
        <sz val="14"/>
        <rFont val="Arial"/>
        <family val="2"/>
        <charset val="238"/>
      </rPr>
      <t xml:space="preserve">Program:      </t>
    </r>
    <r>
      <rPr>
        <sz val="14"/>
        <rFont val="Arial"/>
        <family val="2"/>
        <charset val="238"/>
      </rPr>
      <t xml:space="preserve">                                "Podniesienie jakości i dostępności świadczeń medycznych w Uniwersyteckim Centrum Klinicznym Warszawskiego Uniwersytetu Medycznego – Szpital Kliniczny Dzieciątka Jezus" *</t>
    </r>
  </si>
  <si>
    <r>
      <rPr>
        <b/>
        <sz val="14"/>
        <rFont val="Arial"/>
        <family val="2"/>
        <charset val="238"/>
      </rPr>
      <t>Program:</t>
    </r>
    <r>
      <rPr>
        <sz val="14"/>
        <rFont val="Arial"/>
        <family val="2"/>
        <charset val="238"/>
      </rPr>
      <t xml:space="preserve">
"Rozbudowa wraz z modernizacją Pomorskiego Uniwersytetu Medycznego w Szczecinie i Samodzielnego Publicznego Szpitala Klinicznego Nr 1 w Szczecinie w zakresie kliniczno – dydaktycznym i medycznych wdrożeń innowacyjnych" **</t>
    </r>
  </si>
  <si>
    <r>
      <t xml:space="preserve">Program:
</t>
    </r>
    <r>
      <rPr>
        <sz val="14"/>
        <rFont val="Arial"/>
        <family val="2"/>
        <charset val="238"/>
      </rPr>
      <t>"Narodowa Strategia Onkologiczna na lata 
2020-2030"</t>
    </r>
  </si>
  <si>
    <r>
      <t xml:space="preserve">Program:
</t>
    </r>
    <r>
      <rPr>
        <sz val="14"/>
        <rFont val="Arial"/>
        <family val="2"/>
        <charset val="238"/>
      </rPr>
      <t>"Oświęcimski strategiczny program rządowy - 
Etap VI 2021-2025"</t>
    </r>
  </si>
  <si>
    <r>
      <t>Program</t>
    </r>
    <r>
      <rPr>
        <sz val="14"/>
        <rFont val="Arial"/>
        <family val="2"/>
        <charset val="238"/>
      </rPr>
      <t>:
"Rządowy Program Uzupełniania Lokalnej i Regionalnej Infrastruktury Drogowej – 
Mosty dla Regionów"</t>
    </r>
  </si>
  <si>
    <r>
      <t xml:space="preserve">Podstawa prawna: </t>
    </r>
    <r>
      <rPr>
        <sz val="14"/>
        <rFont val="Arial"/>
        <family val="2"/>
        <charset val="238"/>
      </rPr>
      <t xml:space="preserve">uchwała Nr 57/2016 Rady Ministrów z dnia 24 maja 2016 r., z późn. zm. </t>
    </r>
  </si>
  <si>
    <t>Liczba bibliotek i placówek wychowania przedszkolnego objętych wsparciem w ramach NPRCz 2.0. 
(w tys.)</t>
  </si>
  <si>
    <t>Liczba bibliotek i placówek wychowania przedszkolnego objętych wsparciem w ramach NPRCz 2.0.
(w tys.)</t>
  </si>
  <si>
    <r>
      <t xml:space="preserve">Podstawa prawna: </t>
    </r>
    <r>
      <rPr>
        <sz val="14"/>
        <rFont val="Arial"/>
        <family val="2"/>
        <charset val="238"/>
      </rPr>
      <t>uchwała Nr 156/2015 Rady Ministrów z dnia 8 września 2015 r. z poźn. zm.</t>
    </r>
  </si>
  <si>
    <r>
      <t xml:space="preserve">Podstawa prawna: </t>
    </r>
    <r>
      <rPr>
        <sz val="14"/>
        <rFont val="Arial"/>
        <family val="2"/>
        <charset val="238"/>
      </rPr>
      <t>uchwała Nr 162/2015 Rady Ministrów z dnia 15 września 2015 r. z późn. zm.</t>
    </r>
  </si>
  <si>
    <r>
      <t>Podstawa prawna:</t>
    </r>
    <r>
      <rPr>
        <sz val="14"/>
        <rFont val="Arial"/>
        <family val="2"/>
        <charset val="238"/>
      </rPr>
      <t xml:space="preserve"> uchwała Nr 91/2020 Rady Ministrów z dnia 3 lipca 2020 r. z późn. zm. </t>
    </r>
  </si>
  <si>
    <t xml:space="preserve">Nakłady do poniesienia z budżetu państwa w 2021 roku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</si>
</sst>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 _z_ł_-;\-* #,##0\ _z_ł_-;_-* &quot;-&quot;\ _z_ł_-;_-@_-"/>
    <numFmt numFmtId="164" formatCode="#,##0.0"/>
    <numFmt numFmtId="165" formatCode="0.0"/>
  </numFmts>
  <fonts count="36">
    <font>
      <sz val="10"/>
      <name val="Arial"/>
      <charset val="238"/>
    </font>
    <font>
      <sz val="11"/>
      <color theme="1"/>
      <name val="Calibri"/>
      <family val="2"/>
      <charset val="238"/>
      <scheme val="minor"/>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0"/>
      <name val="Arial CE"/>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1"/>
      <color indexed="60"/>
      <name val="Czcionka tekstu podstawowego"/>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11"/>
      <color indexed="20"/>
      <name val="Czcionka tekstu podstawowego"/>
      <family val="2"/>
      <charset val="238"/>
    </font>
    <font>
      <sz val="10"/>
      <name val="Arial"/>
      <family val="2"/>
      <charset val="238"/>
    </font>
    <font>
      <sz val="10"/>
      <name val="MS Sans Serif"/>
      <family val="2"/>
      <charset val="238"/>
    </font>
    <font>
      <sz val="7"/>
      <name val="Arial"/>
      <family val="2"/>
      <charset val="238"/>
    </font>
    <font>
      <sz val="11"/>
      <color theme="1"/>
      <name val="Calibri"/>
      <family val="2"/>
      <scheme val="minor"/>
    </font>
    <font>
      <sz val="10"/>
      <name val="Arial"/>
      <family val="2"/>
    </font>
    <font>
      <b/>
      <sz val="14"/>
      <name val="Arial"/>
      <family val="2"/>
      <charset val="238"/>
    </font>
    <font>
      <sz val="14"/>
      <name val="Arial"/>
      <family val="2"/>
      <charset val="238"/>
    </font>
    <font>
      <sz val="14"/>
      <color rgb="FF0070C0"/>
      <name val="Arial"/>
      <family val="2"/>
      <charset val="238"/>
    </font>
    <font>
      <sz val="10"/>
      <name val="Arial"/>
      <family val="2"/>
      <charset val="238"/>
    </font>
    <font>
      <sz val="10"/>
      <name val="Arial"/>
      <family val="2"/>
      <charset val="238"/>
    </font>
    <font>
      <vertAlign val="superscript"/>
      <sz val="14"/>
      <name val="Arial"/>
      <family val="2"/>
      <charset val="238"/>
    </font>
    <font>
      <sz val="14"/>
      <color theme="1"/>
      <name val="Arial"/>
      <family val="2"/>
      <charset val="238"/>
    </font>
    <font>
      <b/>
      <i/>
      <sz val="14"/>
      <name val="Arial"/>
      <family val="2"/>
      <charset val="238"/>
    </font>
    <font>
      <i/>
      <sz val="14"/>
      <name val="Arial"/>
      <family val="2"/>
      <charset val="238"/>
    </font>
    <font>
      <b/>
      <sz val="14"/>
      <color rgb="FF0070C0"/>
      <name val="Arial"/>
      <family val="2"/>
      <charset val="238"/>
    </font>
    <font>
      <sz val="14"/>
      <color rgb="FFFF0000"/>
      <name val="Arial"/>
      <family val="2"/>
      <charset val="23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FFFF"/>
        <bgColor rgb="FF000000"/>
      </patternFill>
    </fill>
    <fill>
      <patternFill patternType="solid">
        <fgColor theme="0"/>
        <bgColor indexed="64"/>
      </patternFill>
    </fill>
    <fill>
      <patternFill patternType="solid">
        <fgColor theme="0"/>
        <bgColor rgb="FF000000"/>
      </patternFill>
    </fill>
  </fills>
  <borders count="2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style="thin">
        <color indexed="64"/>
      </bottom>
      <diagonal/>
    </border>
    <border>
      <left/>
      <right/>
      <top style="thin">
        <color indexed="62"/>
      </top>
      <bottom style="thin">
        <color indexed="64"/>
      </bottom>
      <diagonal/>
    </border>
  </borders>
  <cellStyleXfs count="90">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7" borderId="1" applyNumberFormat="0" applyAlignment="0" applyProtection="0"/>
    <xf numFmtId="0" fontId="5" fillId="20" borderId="2" applyNumberFormat="0" applyAlignment="0" applyProtection="0"/>
    <xf numFmtId="0" fontId="6" fillId="4" borderId="0" applyNumberFormat="0" applyBorder="0" applyAlignment="0" applyProtection="0"/>
    <xf numFmtId="0" fontId="8" fillId="0" borderId="3" applyNumberFormat="0" applyFill="0" applyAlignment="0" applyProtection="0"/>
    <xf numFmtId="0" fontId="9" fillId="21" borderId="4" applyNumberFormat="0" applyAlignment="0" applyProtection="0"/>
    <xf numFmtId="0" fontId="10" fillId="0" borderId="5" applyNumberFormat="0" applyFill="0" applyAlignment="0" applyProtection="0"/>
    <xf numFmtId="0" fontId="11" fillId="0" borderId="6" applyNumberFormat="0" applyFill="0" applyAlignment="0" applyProtection="0"/>
    <xf numFmtId="0" fontId="12" fillId="0" borderId="7" applyNumberFormat="0" applyFill="0" applyAlignment="0" applyProtection="0"/>
    <xf numFmtId="0" fontId="12" fillId="0" borderId="0" applyNumberFormat="0" applyFill="0" applyBorder="0" applyAlignment="0" applyProtection="0"/>
    <xf numFmtId="0" fontId="13" fillId="22" borderId="0" applyNumberFormat="0" applyBorder="0" applyAlignment="0" applyProtection="0"/>
    <xf numFmtId="0" fontId="2" fillId="0" borderId="0"/>
    <xf numFmtId="0" fontId="2" fillId="0" borderId="0"/>
    <xf numFmtId="0" fontId="7" fillId="0" borderId="0"/>
    <xf numFmtId="0" fontId="14" fillId="20" borderId="1" applyNumberFormat="0" applyAlignment="0" applyProtection="0"/>
    <xf numFmtId="0" fontId="15" fillId="0" borderId="8" applyNumberFormat="0" applyFill="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7" fillId="23" borderId="9" applyNumberFormat="0" applyFont="0" applyAlignment="0" applyProtection="0"/>
    <xf numFmtId="0" fontId="19" fillId="3" borderId="0" applyNumberFormat="0" applyBorder="0" applyAlignment="0" applyProtection="0"/>
    <xf numFmtId="0" fontId="1" fillId="0" borderId="0"/>
    <xf numFmtId="0" fontId="20" fillId="0" borderId="0"/>
    <xf numFmtId="0" fontId="21" fillId="0" borderId="0"/>
    <xf numFmtId="0" fontId="4" fillId="7" borderId="1" applyNumberFormat="0" applyAlignment="0" applyProtection="0"/>
    <xf numFmtId="0" fontId="4" fillId="7" borderId="1" applyNumberFormat="0" applyAlignment="0" applyProtection="0"/>
    <xf numFmtId="0" fontId="5" fillId="20" borderId="2" applyNumberFormat="0" applyAlignment="0" applyProtection="0"/>
    <xf numFmtId="0" fontId="5" fillId="20" borderId="2" applyNumberFormat="0" applyAlignment="0" applyProtection="0"/>
    <xf numFmtId="0" fontId="6" fillId="4" borderId="0" applyNumberFormat="0" applyBorder="0" applyAlignment="0" applyProtection="0"/>
    <xf numFmtId="0" fontId="6" fillId="4" borderId="0" applyNumberFormat="0" applyBorder="0" applyAlignment="0" applyProtection="0"/>
    <xf numFmtId="0" fontId="8" fillId="0" borderId="3" applyNumberFormat="0" applyFill="0" applyAlignment="0" applyProtection="0"/>
    <xf numFmtId="0" fontId="8" fillId="0" borderId="3" applyNumberFormat="0" applyFill="0" applyAlignment="0" applyProtection="0"/>
    <xf numFmtId="49" fontId="22" fillId="24" borderId="11">
      <alignment horizontal="center" vertical="center" wrapText="1"/>
    </xf>
    <xf numFmtId="0" fontId="7" fillId="0" borderId="0"/>
    <xf numFmtId="0" fontId="23" fillId="0" borderId="0"/>
    <xf numFmtId="0" fontId="1" fillId="0" borderId="0"/>
    <xf numFmtId="14" fontId="20" fillId="0" borderId="0" applyProtection="0">
      <alignment vertical="center"/>
    </xf>
    <xf numFmtId="0" fontId="7" fillId="0" borderId="0"/>
    <xf numFmtId="0" fontId="24" fillId="0" borderId="0"/>
    <xf numFmtId="0" fontId="23" fillId="0" borderId="0"/>
    <xf numFmtId="0" fontId="20" fillId="0" borderId="0"/>
    <xf numFmtId="0" fontId="21"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14" fontId="20" fillId="0" borderId="0" applyProtection="0">
      <alignment vertical="center"/>
    </xf>
    <xf numFmtId="14" fontId="20" fillId="0" borderId="0" applyProtection="0">
      <alignment vertical="center"/>
    </xf>
    <xf numFmtId="14" fontId="20" fillId="0" borderId="0" applyProtection="0">
      <alignment vertical="center"/>
    </xf>
    <xf numFmtId="14" fontId="20" fillId="0" borderId="0" applyProtection="0">
      <alignment vertical="center"/>
    </xf>
    <xf numFmtId="0" fontId="23" fillId="0" borderId="0"/>
    <xf numFmtId="0" fontId="15" fillId="0" borderId="8" applyNumberFormat="0" applyFill="0" applyAlignment="0" applyProtection="0"/>
    <xf numFmtId="0" fontId="15" fillId="0" borderId="8" applyNumberFormat="0" applyFill="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20" fillId="23" borderId="9" applyNumberFormat="0" applyFont="0" applyAlignment="0" applyProtection="0"/>
    <xf numFmtId="0" fontId="20" fillId="23" borderId="9" applyNumberFormat="0" applyFont="0" applyAlignment="0" applyProtection="0"/>
    <xf numFmtId="0" fontId="20" fillId="23" borderId="9" applyNumberFormat="0" applyFont="0" applyAlignment="0" applyProtection="0"/>
    <xf numFmtId="0" fontId="20" fillId="23" borderId="9" applyNumberFormat="0" applyFont="0" applyAlignment="0" applyProtection="0"/>
    <xf numFmtId="0" fontId="20" fillId="23" borderId="9" applyNumberFormat="0" applyFont="0" applyAlignment="0" applyProtection="0"/>
    <xf numFmtId="9" fontId="28" fillId="0" borderId="0" applyFont="0" applyFill="0" applyBorder="0" applyAlignment="0" applyProtection="0"/>
    <xf numFmtId="41" fontId="29" fillId="0" borderId="0" applyFont="0" applyFill="0" applyBorder="0" applyAlignment="0" applyProtection="0"/>
  </cellStyleXfs>
  <cellXfs count="443">
    <xf numFmtId="0" fontId="0" fillId="0" borderId="0" xfId="0"/>
    <xf numFmtId="3" fontId="25" fillId="26" borderId="0" xfId="37" applyNumberFormat="1" applyFont="1" applyFill="1" applyBorder="1" applyAlignment="1">
      <alignment horizontal="left" vertical="center" wrapText="1"/>
    </xf>
    <xf numFmtId="0" fontId="26" fillId="0" borderId="0" xfId="0" applyFont="1" applyFill="1" applyBorder="1" applyAlignment="1">
      <alignment horizontal="left" vertical="center" wrapText="1"/>
    </xf>
    <xf numFmtId="0" fontId="27" fillId="0" borderId="11" xfId="37" applyFont="1" applyFill="1" applyBorder="1" applyAlignment="1">
      <alignment horizontal="center"/>
    </xf>
    <xf numFmtId="0" fontId="27" fillId="0" borderId="11" xfId="37" applyFont="1" applyFill="1" applyBorder="1" applyAlignment="1">
      <alignment vertical="center"/>
    </xf>
    <xf numFmtId="0" fontId="27" fillId="0" borderId="0" xfId="37" applyFont="1" applyFill="1" applyBorder="1" applyAlignment="1">
      <alignment horizontal="center" vertical="center" wrapText="1"/>
    </xf>
    <xf numFmtId="4" fontId="26" fillId="0" borderId="11" xfId="37" applyNumberFormat="1" applyFont="1" applyFill="1" applyBorder="1" applyAlignment="1">
      <alignment horizontal="center" vertical="center" wrapText="1"/>
    </xf>
    <xf numFmtId="0" fontId="27" fillId="0" borderId="16" xfId="37" applyFont="1" applyFill="1" applyBorder="1" applyAlignment="1">
      <alignment horizontal="left"/>
    </xf>
    <xf numFmtId="0" fontId="27" fillId="0" borderId="12" xfId="37" applyFont="1" applyFill="1" applyBorder="1" applyAlignment="1">
      <alignment horizontal="left"/>
    </xf>
    <xf numFmtId="0" fontId="26" fillId="0" borderId="11" xfId="0" applyFont="1" applyFill="1" applyBorder="1" applyAlignment="1">
      <alignment vertical="center" wrapText="1"/>
    </xf>
    <xf numFmtId="0" fontId="26" fillId="0" borderId="10" xfId="37" applyFont="1" applyFill="1" applyBorder="1" applyAlignment="1">
      <alignment horizontal="center"/>
    </xf>
    <xf numFmtId="0" fontId="26" fillId="0" borderId="10" xfId="37" applyFont="1" applyFill="1" applyBorder="1"/>
    <xf numFmtId="0" fontId="26" fillId="0" borderId="11" xfId="37" applyFont="1" applyFill="1" applyBorder="1" applyAlignment="1">
      <alignment horizontal="left" vertical="center"/>
    </xf>
    <xf numFmtId="0" fontId="26" fillId="0" borderId="23" xfId="37" applyFont="1" applyFill="1" applyBorder="1" applyAlignment="1">
      <alignment horizontal="center"/>
    </xf>
    <xf numFmtId="0" fontId="26" fillId="0" borderId="19" xfId="37" applyFont="1" applyFill="1" applyBorder="1" applyAlignment="1">
      <alignment horizontal="left"/>
    </xf>
    <xf numFmtId="3" fontId="26" fillId="0" borderId="0" xfId="37" applyNumberFormat="1" applyFont="1" applyFill="1" applyBorder="1"/>
    <xf numFmtId="0" fontId="26" fillId="0" borderId="0" xfId="37" applyFont="1" applyFill="1" applyBorder="1"/>
    <xf numFmtId="3" fontId="26" fillId="0" borderId="22" xfId="37" applyNumberFormat="1" applyFont="1" applyFill="1" applyBorder="1"/>
    <xf numFmtId="0" fontId="26" fillId="0" borderId="18" xfId="37" applyFont="1" applyFill="1" applyBorder="1"/>
    <xf numFmtId="0" fontId="26" fillId="0" borderId="19" xfId="37" applyFont="1" applyFill="1" applyBorder="1" applyAlignment="1">
      <alignment horizontal="center"/>
    </xf>
    <xf numFmtId="3" fontId="26" fillId="0" borderId="13" xfId="37" applyNumberFormat="1" applyFont="1" applyFill="1" applyBorder="1"/>
    <xf numFmtId="0" fontId="26" fillId="0" borderId="16" xfId="37" applyFont="1" applyFill="1" applyBorder="1"/>
    <xf numFmtId="3" fontId="25" fillId="0" borderId="12" xfId="0" applyNumberFormat="1" applyFont="1" applyFill="1" applyBorder="1" applyAlignment="1">
      <alignment horizontal="right" vertical="center"/>
    </xf>
    <xf numFmtId="3" fontId="25" fillId="0" borderId="13" xfId="0" applyNumberFormat="1" applyFont="1" applyFill="1" applyBorder="1" applyAlignment="1">
      <alignment horizontal="right" vertical="center"/>
    </xf>
    <xf numFmtId="0" fontId="26" fillId="0" borderId="23" xfId="37" applyFont="1" applyFill="1" applyBorder="1"/>
    <xf numFmtId="0" fontId="26" fillId="0" borderId="24" xfId="37" applyFont="1" applyFill="1" applyBorder="1"/>
    <xf numFmtId="0" fontId="33" fillId="0" borderId="0" xfId="37" applyFont="1" applyFill="1" applyBorder="1"/>
    <xf numFmtId="3" fontId="26" fillId="26" borderId="11" xfId="37" applyNumberFormat="1" applyFont="1" applyFill="1" applyBorder="1" applyAlignment="1">
      <alignment horizontal="left" vertical="center" wrapText="1"/>
    </xf>
    <xf numFmtId="1" fontId="26" fillId="26" borderId="11" xfId="37" applyNumberFormat="1" applyFont="1" applyFill="1" applyBorder="1" applyAlignment="1">
      <alignment horizontal="center" vertical="center"/>
    </xf>
    <xf numFmtId="0" fontId="26" fillId="26" borderId="11" xfId="0" applyFont="1" applyFill="1" applyBorder="1" applyAlignment="1">
      <alignment vertical="center" wrapText="1"/>
    </xf>
    <xf numFmtId="0" fontId="26" fillId="26" borderId="11" xfId="0" applyFont="1" applyFill="1" applyBorder="1" applyAlignment="1">
      <alignment horizontal="left" vertical="center" wrapText="1"/>
    </xf>
    <xf numFmtId="3" fontId="26" fillId="0" borderId="11" xfId="37" applyNumberFormat="1" applyFont="1" applyFill="1" applyBorder="1" applyAlignment="1">
      <alignment horizontal="left" vertical="center" wrapText="1"/>
    </xf>
    <xf numFmtId="3" fontId="26" fillId="0" borderId="11" xfId="37" quotePrefix="1" applyNumberFormat="1" applyFont="1" applyFill="1" applyBorder="1" applyAlignment="1">
      <alignment horizontal="center" vertical="center" wrapText="1"/>
    </xf>
    <xf numFmtId="3" fontId="26" fillId="26" borderId="11" xfId="0" applyNumberFormat="1" applyFont="1" applyFill="1" applyBorder="1" applyAlignment="1">
      <alignment horizontal="center" vertical="center" wrapText="1"/>
    </xf>
    <xf numFmtId="3" fontId="26" fillId="26" borderId="11" xfId="37" applyNumberFormat="1" applyFont="1" applyFill="1" applyBorder="1" applyAlignment="1">
      <alignment horizontal="center" vertical="center"/>
    </xf>
    <xf numFmtId="3" fontId="26" fillId="26" borderId="13" xfId="37" applyNumberFormat="1" applyFont="1" applyFill="1" applyBorder="1" applyAlignment="1">
      <alignment horizontal="center" vertical="center"/>
    </xf>
    <xf numFmtId="1" fontId="26" fillId="26" borderId="13" xfId="37" applyNumberFormat="1" applyFont="1" applyFill="1" applyBorder="1" applyAlignment="1">
      <alignment horizontal="center" vertical="center"/>
    </xf>
    <xf numFmtId="0" fontId="26" fillId="0" borderId="13" xfId="37" applyFont="1" applyFill="1" applyBorder="1" applyAlignment="1">
      <alignment vertical="center"/>
    </xf>
    <xf numFmtId="0" fontId="26" fillId="0" borderId="16" xfId="37" applyFont="1" applyFill="1" applyBorder="1" applyAlignment="1">
      <alignment vertical="center"/>
    </xf>
    <xf numFmtId="0" fontId="26" fillId="0" borderId="12" xfId="37" applyFont="1" applyFill="1" applyBorder="1" applyAlignment="1">
      <alignment vertical="center"/>
    </xf>
    <xf numFmtId="0" fontId="26" fillId="0" borderId="13" xfId="37" applyFont="1" applyFill="1" applyBorder="1" applyAlignment="1"/>
    <xf numFmtId="0" fontId="26" fillId="0" borderId="16" xfId="37" applyFont="1" applyFill="1" applyBorder="1" applyAlignment="1"/>
    <xf numFmtId="0" fontId="26" fillId="0" borderId="12" xfId="37" applyFont="1" applyFill="1" applyBorder="1" applyAlignment="1"/>
    <xf numFmtId="3" fontId="26" fillId="27" borderId="11" xfId="0" applyNumberFormat="1" applyFont="1" applyFill="1" applyBorder="1" applyAlignment="1">
      <alignment horizontal="center" vertical="center" wrapText="1"/>
    </xf>
    <xf numFmtId="3" fontId="26" fillId="0" borderId="11" xfId="0" applyNumberFormat="1" applyFont="1" applyFill="1" applyBorder="1" applyAlignment="1">
      <alignment horizontal="center" vertical="center"/>
    </xf>
    <xf numFmtId="3" fontId="26" fillId="0" borderId="12" xfId="0" applyNumberFormat="1" applyFont="1" applyFill="1" applyBorder="1" applyAlignment="1">
      <alignment horizontal="center" vertical="center"/>
    </xf>
    <xf numFmtId="3" fontId="26" fillId="0" borderId="12" xfId="0" applyNumberFormat="1" applyFont="1" applyFill="1" applyBorder="1" applyAlignment="1">
      <alignment horizontal="center" vertical="center" wrapText="1"/>
    </xf>
    <xf numFmtId="3" fontId="27" fillId="0" borderId="11" xfId="37" applyNumberFormat="1" applyFont="1" applyFill="1" applyBorder="1" applyAlignment="1">
      <alignment horizontal="center" vertical="center" wrapText="1"/>
    </xf>
    <xf numFmtId="1" fontId="26" fillId="26" borderId="11" xfId="88" applyNumberFormat="1" applyFont="1" applyFill="1" applyBorder="1" applyAlignment="1">
      <alignment horizontal="center" vertical="center" wrapText="1"/>
    </xf>
    <xf numFmtId="0" fontId="26" fillId="26" borderId="11" xfId="37" applyFont="1" applyFill="1" applyBorder="1" applyAlignment="1">
      <alignment horizontal="left" vertical="center" wrapText="1"/>
    </xf>
    <xf numFmtId="3" fontId="25" fillId="0" borderId="11" xfId="0" applyNumberFormat="1" applyFont="1" applyFill="1" applyBorder="1" applyAlignment="1">
      <alignment horizontal="right" vertical="center"/>
    </xf>
    <xf numFmtId="0" fontId="25" fillId="0" borderId="13" xfId="37" applyFont="1" applyFill="1" applyBorder="1" applyAlignment="1">
      <alignment vertical="center"/>
    </xf>
    <xf numFmtId="0" fontId="25" fillId="0" borderId="16" xfId="37" applyFont="1" applyFill="1" applyBorder="1" applyAlignment="1">
      <alignment vertical="center"/>
    </xf>
    <xf numFmtId="3" fontId="26" fillId="0" borderId="15" xfId="0" applyNumberFormat="1" applyFont="1" applyFill="1" applyBorder="1" applyAlignment="1">
      <alignment horizontal="center" vertical="center" wrapText="1"/>
    </xf>
    <xf numFmtId="3" fontId="26" fillId="26" borderId="19" xfId="37" applyNumberFormat="1" applyFont="1" applyFill="1" applyBorder="1" applyAlignment="1">
      <alignment horizontal="center" vertical="center" wrapText="1"/>
    </xf>
    <xf numFmtId="3" fontId="26" fillId="0" borderId="11" xfId="37" applyNumberFormat="1" applyFont="1" applyFill="1" applyBorder="1" applyAlignment="1">
      <alignment horizontal="center" vertical="center" wrapText="1"/>
    </xf>
    <xf numFmtId="3" fontId="26" fillId="26" borderId="15" xfId="37" applyNumberFormat="1" applyFont="1" applyFill="1" applyBorder="1" applyAlignment="1">
      <alignment horizontal="center" vertical="center" wrapText="1"/>
    </xf>
    <xf numFmtId="3" fontId="26" fillId="26" borderId="14" xfId="37" applyNumberFormat="1" applyFont="1" applyFill="1" applyBorder="1" applyAlignment="1">
      <alignment horizontal="center" vertical="center" wrapText="1"/>
    </xf>
    <xf numFmtId="3" fontId="26" fillId="0" borderId="15" xfId="37" applyNumberFormat="1" applyFont="1" applyFill="1" applyBorder="1" applyAlignment="1">
      <alignment horizontal="center" vertical="center" wrapText="1"/>
    </xf>
    <xf numFmtId="3" fontId="26" fillId="0" borderId="22" xfId="37" applyNumberFormat="1" applyFont="1" applyFill="1" applyBorder="1" applyAlignment="1">
      <alignment horizontal="center" vertical="center" wrapText="1"/>
    </xf>
    <xf numFmtId="3" fontId="26" fillId="0" borderId="19" xfId="37" applyNumberFormat="1" applyFont="1" applyFill="1" applyBorder="1" applyAlignment="1">
      <alignment horizontal="center" vertical="center" wrapText="1"/>
    </xf>
    <xf numFmtId="0" fontId="26" fillId="0" borderId="11" xfId="37" applyFont="1" applyFill="1" applyBorder="1" applyAlignment="1">
      <alignment horizontal="center" vertical="center" wrapText="1"/>
    </xf>
    <xf numFmtId="0" fontId="26" fillId="0" borderId="15" xfId="37" applyFont="1" applyFill="1" applyBorder="1" applyAlignment="1">
      <alignment horizontal="center" vertical="center" wrapText="1"/>
    </xf>
    <xf numFmtId="0" fontId="26" fillId="0" borderId="17" xfId="37" applyFont="1" applyFill="1" applyBorder="1" applyAlignment="1">
      <alignment horizontal="center" vertical="center" wrapText="1"/>
    </xf>
    <xf numFmtId="0" fontId="26" fillId="0" borderId="11" xfId="37" applyFont="1" applyFill="1" applyBorder="1" applyAlignment="1">
      <alignment horizontal="left" vertical="center" wrapText="1"/>
    </xf>
    <xf numFmtId="0" fontId="26" fillId="0" borderId="11" xfId="0" applyFont="1" applyFill="1" applyBorder="1" applyAlignment="1">
      <alignment horizontal="center" vertical="center" wrapText="1"/>
    </xf>
    <xf numFmtId="0" fontId="26" fillId="0" borderId="16" xfId="37" applyFont="1" applyFill="1" applyBorder="1" applyAlignment="1">
      <alignment horizontal="left" vertical="center"/>
    </xf>
    <xf numFmtId="0" fontId="26" fillId="0" borderId="12" xfId="37" applyFont="1" applyFill="1" applyBorder="1" applyAlignment="1">
      <alignment horizontal="left" vertical="center"/>
    </xf>
    <xf numFmtId="0" fontId="26" fillId="0" borderId="16" xfId="37" applyFont="1" applyFill="1" applyBorder="1" applyAlignment="1">
      <alignment horizontal="left"/>
    </xf>
    <xf numFmtId="0" fontId="26" fillId="0" borderId="12" xfId="37" applyFont="1" applyFill="1" applyBorder="1" applyAlignment="1">
      <alignment horizontal="left"/>
    </xf>
    <xf numFmtId="0" fontId="26" fillId="0" borderId="14" xfId="37" applyFont="1" applyFill="1" applyBorder="1" applyAlignment="1">
      <alignment horizontal="center"/>
    </xf>
    <xf numFmtId="0" fontId="26" fillId="0" borderId="11" xfId="37" applyFont="1" applyFill="1" applyBorder="1" applyAlignment="1">
      <alignment horizontal="center"/>
    </xf>
    <xf numFmtId="0" fontId="26" fillId="0" borderId="13" xfId="37" applyFont="1" applyFill="1" applyBorder="1" applyAlignment="1">
      <alignment horizontal="left" vertical="center" wrapText="1"/>
    </xf>
    <xf numFmtId="0" fontId="26" fillId="0" borderId="11" xfId="0" applyNumberFormat="1" applyFont="1" applyFill="1" applyBorder="1" applyAlignment="1">
      <alignment horizontal="center" vertical="center" wrapText="1"/>
    </xf>
    <xf numFmtId="49" fontId="26" fillId="0" borderId="11" xfId="0" applyNumberFormat="1" applyFont="1" applyFill="1" applyBorder="1" applyAlignment="1">
      <alignment horizontal="center" vertical="center" wrapText="1"/>
    </xf>
    <xf numFmtId="0" fontId="26" fillId="26" borderId="11" xfId="0" applyNumberFormat="1" applyFont="1" applyFill="1" applyBorder="1" applyAlignment="1">
      <alignment horizontal="center" vertical="center" wrapText="1"/>
    </xf>
    <xf numFmtId="0" fontId="26" fillId="0" borderId="17" xfId="37" applyFont="1" applyFill="1" applyBorder="1" applyAlignment="1">
      <alignment horizontal="left" vertical="center" wrapText="1"/>
    </xf>
    <xf numFmtId="0" fontId="26" fillId="0" borderId="14" xfId="37" applyFont="1" applyFill="1" applyBorder="1" applyAlignment="1">
      <alignment horizontal="left" vertical="center" wrapText="1"/>
    </xf>
    <xf numFmtId="0" fontId="26" fillId="0" borderId="11" xfId="37" applyFont="1" applyFill="1" applyBorder="1" applyAlignment="1">
      <alignment horizontal="center" vertical="center"/>
    </xf>
    <xf numFmtId="0" fontId="26" fillId="0" borderId="15" xfId="37" applyFont="1" applyFill="1" applyBorder="1" applyAlignment="1">
      <alignment horizontal="center"/>
    </xf>
    <xf numFmtId="0" fontId="26" fillId="0" borderId="17" xfId="37" applyFont="1" applyFill="1" applyBorder="1" applyAlignment="1">
      <alignment horizontal="center"/>
    </xf>
    <xf numFmtId="0" fontId="26" fillId="26" borderId="11" xfId="37" applyFont="1" applyFill="1" applyBorder="1" applyAlignment="1">
      <alignment horizontal="center" vertical="center" wrapText="1"/>
    </xf>
    <xf numFmtId="3" fontId="25" fillId="0" borderId="11" xfId="37" applyNumberFormat="1" applyFont="1" applyFill="1" applyBorder="1" applyAlignment="1">
      <alignment horizontal="left" vertical="center" wrapText="1"/>
    </xf>
    <xf numFmtId="0" fontId="26" fillId="0" borderId="11" xfId="0" applyFont="1" applyFill="1" applyBorder="1" applyAlignment="1">
      <alignment horizontal="left" vertical="center" wrapText="1"/>
    </xf>
    <xf numFmtId="3" fontId="25" fillId="26" borderId="11" xfId="37" applyNumberFormat="1" applyFont="1" applyFill="1" applyBorder="1" applyAlignment="1">
      <alignment horizontal="left" vertical="center" wrapText="1"/>
    </xf>
    <xf numFmtId="3" fontId="25" fillId="26" borderId="15" xfId="37" applyNumberFormat="1" applyFont="1" applyFill="1" applyBorder="1" applyAlignment="1">
      <alignment horizontal="left" vertical="center" wrapText="1"/>
    </xf>
    <xf numFmtId="3" fontId="25" fillId="26" borderId="17" xfId="37" applyNumberFormat="1" applyFont="1" applyFill="1" applyBorder="1" applyAlignment="1">
      <alignment horizontal="left" vertical="center" wrapText="1"/>
    </xf>
    <xf numFmtId="3" fontId="26" fillId="26" borderId="11" xfId="37" applyNumberFormat="1" applyFont="1" applyFill="1" applyBorder="1" applyAlignment="1">
      <alignment horizontal="center" vertical="center" wrapText="1"/>
    </xf>
    <xf numFmtId="3" fontId="26" fillId="0" borderId="13" xfId="37" applyNumberFormat="1" applyFont="1" applyFill="1" applyBorder="1" applyAlignment="1">
      <alignment horizontal="center" vertical="center" wrapText="1"/>
    </xf>
    <xf numFmtId="3" fontId="26" fillId="0" borderId="12" xfId="37" applyNumberFormat="1" applyFont="1" applyFill="1" applyBorder="1" applyAlignment="1">
      <alignment horizontal="center" vertical="center" wrapText="1"/>
    </xf>
    <xf numFmtId="3" fontId="26" fillId="26" borderId="13" xfId="37" applyNumberFormat="1" applyFont="1" applyFill="1" applyBorder="1" applyAlignment="1">
      <alignment horizontal="center" vertical="center" wrapText="1"/>
    </xf>
    <xf numFmtId="0" fontId="26" fillId="0" borderId="11" xfId="37" applyFont="1" applyFill="1" applyBorder="1" applyAlignment="1">
      <alignment vertical="center"/>
    </xf>
    <xf numFmtId="49" fontId="26" fillId="0" borderId="11" xfId="0" quotePrefix="1" applyNumberFormat="1" applyFont="1" applyFill="1" applyBorder="1" applyAlignment="1">
      <alignment horizontal="center" vertical="center" wrapText="1"/>
    </xf>
    <xf numFmtId="3" fontId="26" fillId="0" borderId="11" xfId="0" applyNumberFormat="1" applyFont="1" applyFill="1" applyBorder="1" applyAlignment="1">
      <alignment horizontal="center" vertical="center" wrapText="1"/>
    </xf>
    <xf numFmtId="0" fontId="26" fillId="26" borderId="11" xfId="0" applyNumberFormat="1" applyFont="1" applyFill="1" applyBorder="1" applyAlignment="1">
      <alignment horizontal="center" vertical="center" wrapText="1"/>
    </xf>
    <xf numFmtId="0" fontId="26" fillId="0" borderId="20" xfId="37" applyFont="1" applyFill="1" applyBorder="1"/>
    <xf numFmtId="0" fontId="26" fillId="0" borderId="0" xfId="37" applyFont="1" applyFill="1"/>
    <xf numFmtId="0" fontId="25" fillId="0" borderId="0" xfId="37" applyFont="1" applyFill="1" applyBorder="1" applyAlignment="1"/>
    <xf numFmtId="3" fontId="25" fillId="0" borderId="0" xfId="37" applyNumberFormat="1" applyFont="1" applyFill="1" applyBorder="1" applyAlignment="1"/>
    <xf numFmtId="3" fontId="26" fillId="0" borderId="0" xfId="37" applyNumberFormat="1" applyFont="1" applyFill="1" applyBorder="1" applyAlignment="1">
      <alignment horizontal="center"/>
    </xf>
    <xf numFmtId="0" fontId="26" fillId="0" borderId="0" xfId="37" applyFont="1" applyFill="1" applyBorder="1" applyAlignment="1">
      <alignment horizontal="left"/>
    </xf>
    <xf numFmtId="0" fontId="26" fillId="0" borderId="0" xfId="37" applyFont="1" applyFill="1" applyBorder="1" applyAlignment="1">
      <alignment horizontal="center"/>
    </xf>
    <xf numFmtId="0" fontId="27" fillId="0" borderId="0" xfId="37" applyFont="1" applyFill="1" applyBorder="1"/>
    <xf numFmtId="0" fontId="27" fillId="0" borderId="0" xfId="37" applyFont="1" applyFill="1" applyBorder="1" applyAlignment="1">
      <alignment horizontal="center"/>
    </xf>
    <xf numFmtId="3" fontId="27" fillId="0" borderId="0" xfId="37" applyNumberFormat="1" applyFont="1" applyFill="1" applyBorder="1"/>
    <xf numFmtId="0" fontId="27" fillId="0" borderId="0" xfId="37" applyFont="1" applyFill="1"/>
    <xf numFmtId="3" fontId="25" fillId="0" borderId="11" xfId="37" applyNumberFormat="1" applyFont="1" applyFill="1" applyBorder="1" applyAlignment="1">
      <alignment vertical="center" wrapText="1"/>
    </xf>
    <xf numFmtId="0" fontId="25" fillId="0" borderId="11" xfId="37" applyFont="1" applyFill="1" applyBorder="1" applyAlignment="1">
      <alignment vertical="center" wrapText="1"/>
    </xf>
    <xf numFmtId="3" fontId="27" fillId="0" borderId="0" xfId="37" applyNumberFormat="1" applyFont="1" applyFill="1"/>
    <xf numFmtId="0" fontId="25" fillId="0" borderId="16" xfId="37" applyFont="1" applyFill="1" applyBorder="1" applyAlignment="1">
      <alignment vertical="center" wrapText="1"/>
    </xf>
    <xf numFmtId="0" fontId="25" fillId="0" borderId="12" xfId="37" applyFont="1" applyFill="1" applyBorder="1" applyAlignment="1">
      <alignment vertical="center" wrapText="1"/>
    </xf>
    <xf numFmtId="1" fontId="26" fillId="0" borderId="11" xfId="0" applyNumberFormat="1" applyFont="1" applyFill="1" applyBorder="1" applyAlignment="1">
      <alignment horizontal="center" vertical="center" wrapText="1"/>
    </xf>
    <xf numFmtId="3" fontId="26" fillId="26" borderId="11" xfId="89" applyNumberFormat="1" applyFont="1" applyFill="1" applyBorder="1" applyAlignment="1">
      <alignment horizontal="center" vertical="center"/>
    </xf>
    <xf numFmtId="1" fontId="26" fillId="26" borderId="11" xfId="0" applyNumberFormat="1" applyFont="1" applyFill="1" applyBorder="1" applyAlignment="1">
      <alignment horizontal="center" vertical="center"/>
    </xf>
    <xf numFmtId="0" fontId="31" fillId="0" borderId="0" xfId="37" applyFont="1" applyFill="1"/>
    <xf numFmtId="0" fontId="27" fillId="0" borderId="0" xfId="37" applyFont="1" applyFill="1" applyAlignment="1">
      <alignment vertical="center"/>
    </xf>
    <xf numFmtId="0" fontId="31" fillId="0" borderId="0" xfId="37" applyFont="1" applyFill="1" applyAlignment="1">
      <alignment vertical="center"/>
    </xf>
    <xf numFmtId="0" fontId="27" fillId="0" borderId="0" xfId="37" applyFont="1" applyFill="1" applyBorder="1" applyAlignment="1">
      <alignment vertical="center"/>
    </xf>
    <xf numFmtId="0" fontId="31" fillId="0" borderId="0" xfId="37" applyFont="1" applyFill="1" applyBorder="1" applyAlignment="1">
      <alignment vertical="center"/>
    </xf>
    <xf numFmtId="3" fontId="27" fillId="0" borderId="0" xfId="37" applyNumberFormat="1" applyFont="1" applyFill="1" applyAlignment="1">
      <alignment vertical="center"/>
    </xf>
    <xf numFmtId="3" fontId="25" fillId="0" borderId="11" xfId="37" applyNumberFormat="1" applyFont="1" applyFill="1" applyBorder="1" applyAlignment="1">
      <alignment wrapText="1"/>
    </xf>
    <xf numFmtId="3" fontId="26" fillId="0" borderId="0" xfId="37" applyNumberFormat="1" applyFont="1" applyFill="1"/>
    <xf numFmtId="0" fontId="25" fillId="0" borderId="21" xfId="37" applyFont="1" applyFill="1" applyBorder="1" applyAlignment="1">
      <alignment vertical="center" wrapText="1"/>
    </xf>
    <xf numFmtId="0" fontId="25" fillId="0" borderId="24" xfId="37" applyFont="1" applyFill="1" applyBorder="1" applyAlignment="1">
      <alignment vertical="center" wrapText="1"/>
    </xf>
    <xf numFmtId="49" fontId="26" fillId="0" borderId="13" xfId="0" quotePrefix="1" applyNumberFormat="1" applyFont="1" applyFill="1" applyBorder="1" applyAlignment="1">
      <alignment horizontal="center" vertical="center" wrapText="1"/>
    </xf>
    <xf numFmtId="49" fontId="26" fillId="0" borderId="13" xfId="0" applyNumberFormat="1" applyFont="1" applyFill="1" applyBorder="1" applyAlignment="1">
      <alignment horizontal="center" vertical="center" wrapText="1"/>
    </xf>
    <xf numFmtId="3" fontId="26" fillId="0" borderId="11" xfId="37" applyNumberFormat="1" applyFont="1" applyFill="1" applyBorder="1" applyAlignment="1">
      <alignment horizontal="center" vertical="center"/>
    </xf>
    <xf numFmtId="0" fontId="34" fillId="0" borderId="16" xfId="37" applyFont="1" applyFill="1" applyBorder="1" applyAlignment="1">
      <alignment vertical="center" wrapText="1"/>
    </xf>
    <xf numFmtId="0" fontId="34" fillId="0" borderId="12" xfId="37" applyFont="1" applyFill="1" applyBorder="1" applyAlignment="1">
      <alignment vertical="center" wrapText="1"/>
    </xf>
    <xf numFmtId="3" fontId="26" fillId="0" borderId="16" xfId="37" applyNumberFormat="1" applyFont="1" applyFill="1" applyBorder="1" applyAlignment="1">
      <alignment horizontal="center" vertical="center"/>
    </xf>
    <xf numFmtId="0" fontId="26" fillId="0" borderId="0" xfId="37" applyFont="1" applyFill="1" applyAlignment="1">
      <alignment vertical="center"/>
    </xf>
    <xf numFmtId="3" fontId="31" fillId="26" borderId="11" xfId="37" applyNumberFormat="1" applyFont="1" applyFill="1" applyBorder="1" applyAlignment="1">
      <alignment horizontal="center" vertical="center" wrapText="1"/>
    </xf>
    <xf numFmtId="0" fontId="26" fillId="26" borderId="11" xfId="37" applyNumberFormat="1" applyFont="1" applyFill="1" applyBorder="1" applyAlignment="1">
      <alignment horizontal="center" vertical="center" wrapText="1"/>
    </xf>
    <xf numFmtId="0" fontId="26" fillId="0" borderId="11" xfId="88" applyNumberFormat="1" applyFont="1" applyFill="1" applyBorder="1" applyAlignment="1">
      <alignment horizontal="center" vertical="center" wrapText="1"/>
    </xf>
    <xf numFmtId="9" fontId="26" fillId="0" borderId="11" xfId="88" applyFont="1" applyFill="1" applyBorder="1" applyAlignment="1">
      <alignment horizontal="center" vertical="center" wrapText="1"/>
    </xf>
    <xf numFmtId="9" fontId="26" fillId="0" borderId="11" xfId="37" applyNumberFormat="1" applyFont="1" applyFill="1" applyBorder="1" applyAlignment="1">
      <alignment horizontal="center" vertical="center" wrapText="1"/>
    </xf>
    <xf numFmtId="3" fontId="26" fillId="26" borderId="11" xfId="37" quotePrefix="1" applyNumberFormat="1" applyFont="1" applyFill="1" applyBorder="1" applyAlignment="1">
      <alignment horizontal="center" vertical="center" wrapText="1"/>
    </xf>
    <xf numFmtId="0" fontId="34" fillId="0" borderId="15" xfId="37" applyFont="1" applyFill="1" applyBorder="1" applyAlignment="1">
      <alignment horizontal="center" vertical="center" wrapText="1"/>
    </xf>
    <xf numFmtId="3" fontId="26" fillId="0" borderId="15" xfId="37" applyNumberFormat="1" applyFont="1" applyFill="1" applyBorder="1" applyAlignment="1">
      <alignment horizontal="center" vertical="center"/>
    </xf>
    <xf numFmtId="3" fontId="26" fillId="0" borderId="14" xfId="37" applyNumberFormat="1" applyFont="1" applyFill="1" applyBorder="1" applyAlignment="1">
      <alignment horizontal="center" vertical="center"/>
    </xf>
    <xf numFmtId="0" fontId="27" fillId="0" borderId="0" xfId="0" applyFont="1"/>
    <xf numFmtId="0" fontId="31" fillId="0" borderId="0" xfId="0" applyFont="1"/>
    <xf numFmtId="3" fontId="25" fillId="26" borderId="11" xfId="37" applyNumberFormat="1" applyFont="1" applyFill="1" applyBorder="1" applyAlignment="1">
      <alignment vertical="center" wrapText="1"/>
    </xf>
    <xf numFmtId="0" fontId="25" fillId="26" borderId="16" xfId="37" applyFont="1" applyFill="1" applyBorder="1" applyAlignment="1">
      <alignment vertical="center" wrapText="1"/>
    </xf>
    <xf numFmtId="0" fontId="25" fillId="26" borderId="12" xfId="37" applyFont="1" applyFill="1" applyBorder="1" applyAlignment="1">
      <alignment vertical="center" wrapText="1"/>
    </xf>
    <xf numFmtId="3" fontId="27" fillId="0" borderId="0" xfId="0" applyNumberFormat="1" applyFont="1"/>
    <xf numFmtId="0" fontId="26" fillId="0" borderId="0" xfId="37" applyFont="1" applyFill="1" applyAlignment="1">
      <alignment horizontal="center"/>
    </xf>
    <xf numFmtId="0" fontId="26" fillId="0" borderId="16" xfId="37" applyFont="1" applyFill="1" applyBorder="1" applyAlignment="1">
      <alignment horizontal="left"/>
    </xf>
    <xf numFmtId="0" fontId="26" fillId="0" borderId="11" xfId="37" applyFont="1" applyFill="1" applyBorder="1" applyAlignment="1">
      <alignment horizontal="center" vertical="center" wrapText="1"/>
    </xf>
    <xf numFmtId="3" fontId="26" fillId="0" borderId="11" xfId="37" applyNumberFormat="1" applyFont="1" applyFill="1" applyBorder="1" applyAlignment="1">
      <alignment horizontal="center" vertical="center" wrapText="1"/>
    </xf>
    <xf numFmtId="3" fontId="26" fillId="0" borderId="15" xfId="37" applyNumberFormat="1" applyFont="1" applyFill="1" applyBorder="1" applyAlignment="1">
      <alignment horizontal="center" vertical="center"/>
    </xf>
    <xf numFmtId="3" fontId="26" fillId="0" borderId="19" xfId="37" applyNumberFormat="1" applyFont="1" applyFill="1" applyBorder="1" applyAlignment="1">
      <alignment horizontal="center" vertical="center" wrapText="1"/>
    </xf>
    <xf numFmtId="0" fontId="25" fillId="0" borderId="17" xfId="37" applyFont="1" applyFill="1" applyBorder="1" applyAlignment="1">
      <alignment vertical="center" wrapText="1"/>
    </xf>
    <xf numFmtId="0" fontId="25" fillId="0" borderId="14" xfId="37" applyFont="1" applyFill="1" applyBorder="1" applyAlignment="1">
      <alignment vertical="center" wrapText="1"/>
    </xf>
    <xf numFmtId="3" fontId="26" fillId="0" borderId="11" xfId="37" applyNumberFormat="1" applyFont="1" applyFill="1" applyBorder="1" applyAlignment="1">
      <alignment horizontal="center" vertical="center" wrapText="1"/>
    </xf>
    <xf numFmtId="3" fontId="26" fillId="26" borderId="11" xfId="37" applyNumberFormat="1" applyFont="1" applyFill="1" applyBorder="1" applyAlignment="1">
      <alignment horizontal="center" vertical="center" wrapText="1"/>
    </xf>
    <xf numFmtId="3" fontId="26" fillId="26" borderId="13" xfId="37" applyNumberFormat="1" applyFont="1" applyFill="1" applyBorder="1" applyAlignment="1">
      <alignment horizontal="center" vertical="center" wrapText="1"/>
    </xf>
    <xf numFmtId="3" fontId="26" fillId="26" borderId="12" xfId="37" applyNumberFormat="1" applyFont="1" applyFill="1" applyBorder="1" applyAlignment="1">
      <alignment horizontal="center" vertical="center" wrapText="1"/>
    </xf>
    <xf numFmtId="3" fontId="26" fillId="26" borderId="11" xfId="37" applyNumberFormat="1" applyFont="1" applyFill="1" applyBorder="1" applyAlignment="1">
      <alignment horizontal="center" vertical="center" wrapText="1"/>
    </xf>
    <xf numFmtId="3" fontId="26" fillId="26" borderId="11" xfId="37" applyNumberFormat="1" applyFont="1" applyFill="1" applyBorder="1" applyAlignment="1">
      <alignment horizontal="center" vertical="center" wrapText="1"/>
    </xf>
    <xf numFmtId="3" fontId="26" fillId="26" borderId="13" xfId="37" applyNumberFormat="1" applyFont="1" applyFill="1" applyBorder="1" applyAlignment="1">
      <alignment horizontal="center" vertical="center" wrapText="1"/>
    </xf>
    <xf numFmtId="3" fontId="26" fillId="26" borderId="11" xfId="37" applyNumberFormat="1" applyFont="1" applyFill="1" applyBorder="1" applyAlignment="1">
      <alignment horizontal="center" vertical="center" wrapText="1"/>
    </xf>
    <xf numFmtId="3" fontId="26" fillId="26" borderId="13" xfId="37" applyNumberFormat="1" applyFont="1" applyFill="1" applyBorder="1" applyAlignment="1">
      <alignment horizontal="center" vertical="center" wrapText="1"/>
    </xf>
    <xf numFmtId="0" fontId="26" fillId="26" borderId="11" xfId="37" applyFont="1" applyFill="1" applyBorder="1" applyAlignment="1">
      <alignment horizontal="center" vertical="center"/>
    </xf>
    <xf numFmtId="0" fontId="26" fillId="26" borderId="17" xfId="37" applyFont="1" applyFill="1" applyBorder="1" applyAlignment="1">
      <alignment horizontal="left" vertical="center" wrapText="1"/>
    </xf>
    <xf numFmtId="0" fontId="26" fillId="26" borderId="14" xfId="37" applyFont="1" applyFill="1" applyBorder="1" applyAlignment="1">
      <alignment horizontal="left" vertical="center" wrapText="1"/>
    </xf>
    <xf numFmtId="0" fontId="26" fillId="26" borderId="17" xfId="37" applyFont="1" applyFill="1" applyBorder="1" applyAlignment="1">
      <alignment horizontal="center" vertical="center"/>
    </xf>
    <xf numFmtId="0" fontId="26" fillId="26" borderId="23" xfId="37" applyFont="1" applyFill="1" applyBorder="1" applyAlignment="1">
      <alignment horizontal="center" vertical="center"/>
    </xf>
    <xf numFmtId="0" fontId="26" fillId="26" borderId="13" xfId="37" applyFont="1" applyFill="1" applyBorder="1" applyAlignment="1">
      <alignment horizontal="center" vertical="center"/>
    </xf>
    <xf numFmtId="3" fontId="26" fillId="0" borderId="15" xfId="0" applyNumberFormat="1" applyFont="1" applyFill="1" applyBorder="1" applyAlignment="1">
      <alignment horizontal="center" vertical="center" wrapText="1"/>
    </xf>
    <xf numFmtId="3" fontId="26" fillId="0" borderId="17" xfId="0" applyNumberFormat="1" applyFont="1" applyFill="1" applyBorder="1" applyAlignment="1">
      <alignment horizontal="center" vertical="center" wrapText="1"/>
    </xf>
    <xf numFmtId="3" fontId="26" fillId="0" borderId="14" xfId="0" applyNumberFormat="1" applyFont="1" applyFill="1" applyBorder="1" applyAlignment="1">
      <alignment horizontal="center" vertical="center" wrapText="1"/>
    </xf>
    <xf numFmtId="3" fontId="26" fillId="26" borderId="15" xfId="37" applyNumberFormat="1" applyFont="1" applyFill="1" applyBorder="1" applyAlignment="1">
      <alignment horizontal="center" vertical="center" wrapText="1"/>
    </xf>
    <xf numFmtId="3" fontId="26" fillId="26" borderId="17" xfId="37" applyNumberFormat="1" applyFont="1" applyFill="1" applyBorder="1" applyAlignment="1">
      <alignment horizontal="center" vertical="center" wrapText="1"/>
    </xf>
    <xf numFmtId="3" fontId="26" fillId="26" borderId="14" xfId="37" applyNumberFormat="1" applyFont="1" applyFill="1" applyBorder="1" applyAlignment="1">
      <alignment horizontal="center" vertical="center" wrapText="1"/>
    </xf>
    <xf numFmtId="3" fontId="26" fillId="0" borderId="15" xfId="37" applyNumberFormat="1" applyFont="1" applyFill="1" applyBorder="1" applyAlignment="1">
      <alignment horizontal="center" vertical="center" wrapText="1"/>
    </xf>
    <xf numFmtId="3" fontId="26" fillId="0" borderId="17" xfId="37" applyNumberFormat="1" applyFont="1" applyFill="1" applyBorder="1" applyAlignment="1">
      <alignment horizontal="center" vertical="center" wrapText="1"/>
    </xf>
    <xf numFmtId="3" fontId="26" fillId="0" borderId="14" xfId="37" applyNumberFormat="1" applyFont="1" applyFill="1" applyBorder="1" applyAlignment="1">
      <alignment horizontal="center" vertical="center" wrapText="1"/>
    </xf>
    <xf numFmtId="3" fontId="26" fillId="0" borderId="22" xfId="37" applyNumberFormat="1" applyFont="1" applyFill="1" applyBorder="1" applyAlignment="1">
      <alignment horizontal="center" vertical="center" wrapText="1"/>
    </xf>
    <xf numFmtId="3" fontId="26" fillId="0" borderId="23" xfId="37" applyNumberFormat="1" applyFont="1" applyFill="1" applyBorder="1" applyAlignment="1">
      <alignment horizontal="center" vertical="center" wrapText="1"/>
    </xf>
    <xf numFmtId="3" fontId="26" fillId="0" borderId="19" xfId="37" applyNumberFormat="1" applyFont="1" applyFill="1" applyBorder="1" applyAlignment="1">
      <alignment horizontal="center" vertical="center" wrapText="1"/>
    </xf>
    <xf numFmtId="3" fontId="26" fillId="0" borderId="11" xfId="37" applyNumberFormat="1" applyFont="1" applyFill="1" applyBorder="1" applyAlignment="1">
      <alignment horizontal="center" vertical="center" wrapText="1"/>
    </xf>
    <xf numFmtId="0" fontId="25" fillId="0" borderId="13" xfId="37" applyFont="1" applyFill="1" applyBorder="1" applyAlignment="1">
      <alignment horizontal="left" vertical="center" wrapText="1"/>
    </xf>
    <xf numFmtId="0" fontId="25" fillId="0" borderId="16" xfId="37" applyFont="1" applyFill="1" applyBorder="1" applyAlignment="1">
      <alignment horizontal="left" vertical="center" wrapText="1"/>
    </xf>
    <xf numFmtId="0" fontId="25" fillId="0" borderId="12" xfId="37" applyFont="1" applyFill="1" applyBorder="1" applyAlignment="1">
      <alignment horizontal="left" vertical="center" wrapText="1"/>
    </xf>
    <xf numFmtId="0" fontId="25" fillId="26" borderId="13" xfId="37" applyFont="1" applyFill="1" applyBorder="1" applyAlignment="1">
      <alignment horizontal="left" vertical="center" wrapText="1"/>
    </xf>
    <xf numFmtId="0" fontId="25" fillId="26" borderId="16" xfId="37" applyFont="1" applyFill="1" applyBorder="1" applyAlignment="1">
      <alignment horizontal="left" vertical="center" wrapText="1"/>
    </xf>
    <xf numFmtId="0" fontId="26" fillId="0" borderId="13" xfId="37" applyFont="1" applyFill="1" applyBorder="1" applyAlignment="1">
      <alignment horizontal="left" vertical="center" wrapText="1"/>
    </xf>
    <xf numFmtId="0" fontId="26" fillId="0" borderId="16" xfId="37" applyFont="1" applyFill="1" applyBorder="1" applyAlignment="1">
      <alignment horizontal="left" vertical="center" wrapText="1"/>
    </xf>
    <xf numFmtId="0" fontId="26" fillId="0" borderId="12" xfId="37" applyFont="1" applyFill="1" applyBorder="1" applyAlignment="1">
      <alignment horizontal="left" vertical="center" wrapText="1"/>
    </xf>
    <xf numFmtId="0" fontId="26" fillId="0" borderId="11" xfId="37" applyFont="1" applyFill="1" applyBorder="1" applyAlignment="1">
      <alignment horizontal="center"/>
    </xf>
    <xf numFmtId="0" fontId="32" fillId="0" borderId="15" xfId="37" applyFont="1" applyFill="1" applyBorder="1" applyAlignment="1">
      <alignment horizontal="center" vertical="center" wrapText="1"/>
    </xf>
    <xf numFmtId="0" fontId="32" fillId="0" borderId="14" xfId="37" applyFont="1" applyFill="1" applyBorder="1" applyAlignment="1">
      <alignment horizontal="center" vertical="center" wrapText="1"/>
    </xf>
    <xf numFmtId="0" fontId="26" fillId="0" borderId="13" xfId="0" applyFont="1" applyFill="1" applyBorder="1" applyAlignment="1">
      <alignment horizontal="left" vertical="center" wrapText="1"/>
    </xf>
    <xf numFmtId="0" fontId="26" fillId="0" borderId="16" xfId="0" applyFont="1" applyFill="1" applyBorder="1" applyAlignment="1">
      <alignment horizontal="left" vertical="center" wrapText="1"/>
    </xf>
    <xf numFmtId="0" fontId="26" fillId="0" borderId="12" xfId="0" applyFont="1" applyFill="1" applyBorder="1" applyAlignment="1">
      <alignment horizontal="left" vertical="center" wrapText="1"/>
    </xf>
    <xf numFmtId="0" fontId="26" fillId="0" borderId="15" xfId="37" applyFont="1" applyFill="1" applyBorder="1" applyAlignment="1">
      <alignment horizontal="center" vertical="center"/>
    </xf>
    <xf numFmtId="0" fontId="26" fillId="0" borderId="17" xfId="37" applyFont="1" applyFill="1" applyBorder="1" applyAlignment="1">
      <alignment horizontal="center" vertical="center"/>
    </xf>
    <xf numFmtId="0" fontId="26" fillId="0" borderId="14" xfId="37" applyFont="1" applyFill="1" applyBorder="1" applyAlignment="1">
      <alignment horizontal="center" vertical="center"/>
    </xf>
    <xf numFmtId="0" fontId="26" fillId="0" borderId="11" xfId="37" applyFont="1" applyFill="1" applyBorder="1" applyAlignment="1">
      <alignment horizontal="left" vertical="center" wrapText="1"/>
    </xf>
    <xf numFmtId="2" fontId="26" fillId="0" borderId="11" xfId="37" applyNumberFormat="1" applyFont="1" applyFill="1" applyBorder="1" applyAlignment="1">
      <alignment horizontal="center" vertical="center" wrapText="1"/>
    </xf>
    <xf numFmtId="0" fontId="25" fillId="0" borderId="13" xfId="37" applyFont="1" applyFill="1" applyBorder="1" applyAlignment="1">
      <alignment horizontal="left" vertical="center"/>
    </xf>
    <xf numFmtId="0" fontId="25" fillId="0" borderId="16" xfId="37" applyFont="1" applyFill="1" applyBorder="1" applyAlignment="1">
      <alignment horizontal="left" vertical="center"/>
    </xf>
    <xf numFmtId="3" fontId="26" fillId="26" borderId="11" xfId="37" applyNumberFormat="1" applyFont="1" applyFill="1" applyBorder="1" applyAlignment="1">
      <alignment horizontal="center" vertical="center" wrapText="1"/>
    </xf>
    <xf numFmtId="0" fontId="26" fillId="0" borderId="11" xfId="37" applyFont="1" applyFill="1" applyBorder="1" applyAlignment="1">
      <alignment horizontal="center" vertical="center" wrapText="1"/>
    </xf>
    <xf numFmtId="0" fontId="26" fillId="0" borderId="11" xfId="0" applyNumberFormat="1" applyFont="1" applyFill="1" applyBorder="1" applyAlignment="1">
      <alignment horizontal="center" vertical="center" wrapText="1"/>
    </xf>
    <xf numFmtId="49" fontId="26" fillId="0" borderId="11" xfId="0" applyNumberFormat="1" applyFont="1" applyFill="1" applyBorder="1" applyAlignment="1">
      <alignment horizontal="center" vertical="center" wrapText="1"/>
    </xf>
    <xf numFmtId="49" fontId="26" fillId="0" borderId="15" xfId="0" applyNumberFormat="1" applyFont="1" applyFill="1" applyBorder="1" applyAlignment="1">
      <alignment horizontal="center" vertical="center" wrapText="1"/>
    </xf>
    <xf numFmtId="49" fontId="26" fillId="0" borderId="17" xfId="0" applyNumberFormat="1" applyFont="1" applyFill="1" applyBorder="1" applyAlignment="1">
      <alignment horizontal="center" vertical="center" wrapText="1"/>
    </xf>
    <xf numFmtId="49" fontId="26" fillId="0" borderId="14" xfId="0" applyNumberFormat="1" applyFont="1" applyFill="1" applyBorder="1" applyAlignment="1">
      <alignment horizontal="center" vertical="center" wrapText="1"/>
    </xf>
    <xf numFmtId="0" fontId="26" fillId="0" borderId="13" xfId="0" applyFont="1" applyFill="1" applyBorder="1" applyAlignment="1">
      <alignment horizontal="center" vertical="center" wrapText="1"/>
    </xf>
    <xf numFmtId="0" fontId="26" fillId="0" borderId="16" xfId="0" applyFont="1" applyFill="1" applyBorder="1" applyAlignment="1">
      <alignment horizontal="center" vertical="center" wrapText="1"/>
    </xf>
    <xf numFmtId="0" fontId="26" fillId="0" borderId="12" xfId="0" applyFont="1" applyFill="1" applyBorder="1" applyAlignment="1">
      <alignment horizontal="center" vertical="center" wrapText="1"/>
    </xf>
    <xf numFmtId="0" fontId="26" fillId="26" borderId="11" xfId="0" applyNumberFormat="1" applyFont="1" applyFill="1" applyBorder="1" applyAlignment="1">
      <alignment horizontal="center" vertical="center" wrapText="1"/>
    </xf>
    <xf numFmtId="49" fontId="26" fillId="26" borderId="11" xfId="0" applyNumberFormat="1" applyFont="1" applyFill="1" applyBorder="1" applyAlignment="1">
      <alignment horizontal="center" vertical="center" wrapText="1"/>
    </xf>
    <xf numFmtId="3" fontId="26" fillId="0" borderId="22" xfId="37" applyNumberFormat="1" applyFont="1" applyFill="1" applyBorder="1" applyAlignment="1">
      <alignment horizontal="left" vertical="center" wrapText="1"/>
    </xf>
    <xf numFmtId="3" fontId="26" fillId="0" borderId="23" xfId="37" applyNumberFormat="1" applyFont="1" applyFill="1" applyBorder="1" applyAlignment="1">
      <alignment horizontal="left" vertical="center" wrapText="1"/>
    </xf>
    <xf numFmtId="3" fontId="26" fillId="0" borderId="19" xfId="37" applyNumberFormat="1" applyFont="1" applyFill="1" applyBorder="1" applyAlignment="1">
      <alignment horizontal="left" vertical="center" wrapText="1"/>
    </xf>
    <xf numFmtId="0" fontId="26" fillId="0" borderId="15" xfId="37" applyFont="1" applyFill="1" applyBorder="1" applyAlignment="1">
      <alignment horizontal="center" vertical="center" wrapText="1"/>
    </xf>
    <xf numFmtId="0" fontId="26" fillId="0" borderId="17" xfId="37" applyFont="1" applyFill="1" applyBorder="1" applyAlignment="1">
      <alignment horizontal="center" vertical="center" wrapText="1"/>
    </xf>
    <xf numFmtId="0" fontId="26" fillId="0" borderId="14" xfId="37" applyFont="1" applyFill="1" applyBorder="1" applyAlignment="1">
      <alignment horizontal="center" vertical="center" wrapText="1"/>
    </xf>
    <xf numFmtId="0" fontId="26" fillId="0" borderId="15" xfId="0" applyFont="1" applyFill="1" applyBorder="1" applyAlignment="1">
      <alignment horizontal="left" vertical="center" wrapText="1"/>
    </xf>
    <xf numFmtId="0" fontId="26" fillId="0" borderId="17" xfId="0" applyFont="1" applyFill="1" applyBorder="1" applyAlignment="1">
      <alignment horizontal="left" vertical="center" wrapText="1"/>
    </xf>
    <xf numFmtId="0" fontId="26" fillId="0" borderId="14" xfId="0" applyFont="1" applyFill="1" applyBorder="1" applyAlignment="1">
      <alignment horizontal="left" vertical="center" wrapText="1"/>
    </xf>
    <xf numFmtId="0" fontId="26" fillId="0" borderId="15" xfId="0" applyFont="1" applyFill="1" applyBorder="1" applyAlignment="1">
      <alignment horizontal="center" vertical="center" wrapText="1"/>
    </xf>
    <xf numFmtId="0" fontId="26" fillId="0" borderId="17" xfId="0" applyFont="1" applyFill="1" applyBorder="1" applyAlignment="1">
      <alignment horizontal="center" vertical="center" wrapText="1"/>
    </xf>
    <xf numFmtId="0" fontId="26" fillId="0" borderId="14" xfId="0" applyFont="1" applyFill="1" applyBorder="1" applyAlignment="1">
      <alignment horizontal="center" vertical="center" wrapText="1"/>
    </xf>
    <xf numFmtId="0" fontId="25" fillId="26" borderId="12" xfId="37" applyFont="1" applyFill="1" applyBorder="1" applyAlignment="1">
      <alignment horizontal="left" vertical="center" wrapText="1"/>
    </xf>
    <xf numFmtId="0" fontId="25" fillId="0" borderId="15" xfId="37" applyFont="1" applyFill="1" applyBorder="1" applyAlignment="1">
      <alignment horizontal="center" vertical="center" wrapText="1"/>
    </xf>
    <xf numFmtId="0" fontId="25" fillId="0" borderId="14" xfId="37" applyFont="1" applyFill="1" applyBorder="1" applyAlignment="1">
      <alignment horizontal="center" vertical="center" wrapText="1"/>
    </xf>
    <xf numFmtId="0" fontId="26" fillId="0" borderId="15" xfId="0" applyNumberFormat="1" applyFont="1" applyFill="1" applyBorder="1" applyAlignment="1">
      <alignment horizontal="center" vertical="center" wrapText="1"/>
    </xf>
    <xf numFmtId="0" fontId="27" fillId="26" borderId="15" xfId="37" applyFont="1" applyFill="1" applyBorder="1" applyAlignment="1">
      <alignment horizontal="center"/>
    </xf>
    <xf numFmtId="0" fontId="27" fillId="26" borderId="17" xfId="37" applyFont="1" applyFill="1" applyBorder="1" applyAlignment="1">
      <alignment horizontal="center"/>
    </xf>
    <xf numFmtId="0" fontId="27" fillId="26" borderId="14" xfId="37" applyFont="1" applyFill="1" applyBorder="1" applyAlignment="1">
      <alignment horizontal="center"/>
    </xf>
    <xf numFmtId="0" fontId="26" fillId="26" borderId="13" xfId="37" applyFont="1" applyFill="1" applyBorder="1" applyAlignment="1">
      <alignment horizontal="left" vertical="center" wrapText="1"/>
    </xf>
    <xf numFmtId="0" fontId="26" fillId="26" borderId="16" xfId="37" applyFont="1" applyFill="1" applyBorder="1" applyAlignment="1">
      <alignment horizontal="left" vertical="center" wrapText="1"/>
    </xf>
    <xf numFmtId="0" fontId="26" fillId="26" borderId="12" xfId="37" applyFont="1" applyFill="1" applyBorder="1" applyAlignment="1">
      <alignment horizontal="left" vertical="center" wrapText="1"/>
    </xf>
    <xf numFmtId="0" fontId="26" fillId="26" borderId="15" xfId="0" applyNumberFormat="1" applyFont="1" applyFill="1" applyBorder="1" applyAlignment="1">
      <alignment horizontal="center" vertical="center" wrapText="1"/>
    </xf>
    <xf numFmtId="49" fontId="26" fillId="26" borderId="17" xfId="0" applyNumberFormat="1" applyFont="1" applyFill="1" applyBorder="1" applyAlignment="1">
      <alignment horizontal="center" vertical="center" wrapText="1"/>
    </xf>
    <xf numFmtId="49" fontId="26" fillId="26" borderId="14" xfId="0" applyNumberFormat="1" applyFont="1" applyFill="1" applyBorder="1" applyAlignment="1">
      <alignment horizontal="center" vertical="center" wrapText="1"/>
    </xf>
    <xf numFmtId="0" fontId="25" fillId="26" borderId="15" xfId="37" applyFont="1" applyFill="1" applyBorder="1" applyAlignment="1">
      <alignment horizontal="center" vertical="center" wrapText="1"/>
    </xf>
    <xf numFmtId="0" fontId="25" fillId="26" borderId="14" xfId="37" applyFont="1" applyFill="1" applyBorder="1" applyAlignment="1">
      <alignment horizontal="center" vertical="center" wrapText="1"/>
    </xf>
    <xf numFmtId="3" fontId="26" fillId="0" borderId="15" xfId="37" applyNumberFormat="1" applyFont="1" applyFill="1" applyBorder="1" applyAlignment="1">
      <alignment horizontal="left" vertical="center" wrapText="1"/>
    </xf>
    <xf numFmtId="3" fontId="26" fillId="0" borderId="17" xfId="37" applyNumberFormat="1" applyFont="1" applyFill="1" applyBorder="1" applyAlignment="1">
      <alignment horizontal="left" vertical="center" wrapText="1"/>
    </xf>
    <xf numFmtId="3" fontId="26" fillId="0" borderId="14" xfId="37" applyNumberFormat="1" applyFont="1" applyFill="1" applyBorder="1" applyAlignment="1">
      <alignment horizontal="left" vertical="center" wrapText="1"/>
    </xf>
    <xf numFmtId="3" fontId="26" fillId="26" borderId="15" xfId="37" applyNumberFormat="1" applyFont="1" applyFill="1" applyBorder="1" applyAlignment="1">
      <alignment horizontal="left" vertical="center" wrapText="1"/>
    </xf>
    <xf numFmtId="3" fontId="26" fillId="26" borderId="17" xfId="37" applyNumberFormat="1" applyFont="1" applyFill="1" applyBorder="1" applyAlignment="1">
      <alignment horizontal="left" vertical="center" wrapText="1"/>
    </xf>
    <xf numFmtId="3" fontId="26" fillId="26" borderId="14" xfId="37" applyNumberFormat="1" applyFont="1" applyFill="1" applyBorder="1" applyAlignment="1">
      <alignment horizontal="left" vertical="center" wrapText="1"/>
    </xf>
    <xf numFmtId="0" fontId="26" fillId="26" borderId="15" xfId="37" applyFont="1" applyFill="1" applyBorder="1" applyAlignment="1">
      <alignment horizontal="left" vertical="center" wrapText="1"/>
    </xf>
    <xf numFmtId="0" fontId="26" fillId="26" borderId="17" xfId="37" applyFont="1" applyFill="1" applyBorder="1" applyAlignment="1">
      <alignment horizontal="left" vertical="center" wrapText="1"/>
    </xf>
    <xf numFmtId="0" fontId="26" fillId="26" borderId="14" xfId="37" applyFont="1" applyFill="1" applyBorder="1" applyAlignment="1">
      <alignment horizontal="left" vertical="center" wrapText="1"/>
    </xf>
    <xf numFmtId="0" fontId="26" fillId="26" borderId="15" xfId="37" applyFont="1" applyFill="1" applyBorder="1" applyAlignment="1">
      <alignment horizontal="center" vertical="center"/>
    </xf>
    <xf numFmtId="0" fontId="26" fillId="26" borderId="17" xfId="37" applyFont="1" applyFill="1" applyBorder="1" applyAlignment="1">
      <alignment horizontal="center" vertical="center"/>
    </xf>
    <xf numFmtId="0" fontId="26" fillId="26" borderId="14" xfId="37" applyFont="1" applyFill="1" applyBorder="1" applyAlignment="1">
      <alignment horizontal="center" vertical="center"/>
    </xf>
    <xf numFmtId="0" fontId="26" fillId="26" borderId="15" xfId="37" applyFont="1" applyFill="1" applyBorder="1" applyAlignment="1">
      <alignment horizontal="center" vertical="center" wrapText="1"/>
    </xf>
    <xf numFmtId="0" fontId="26" fillId="26" borderId="14" xfId="37" applyFont="1" applyFill="1" applyBorder="1" applyAlignment="1">
      <alignment horizontal="center" vertical="center" wrapText="1"/>
    </xf>
    <xf numFmtId="0" fontId="26" fillId="26" borderId="13" xfId="0" applyFont="1" applyFill="1" applyBorder="1" applyAlignment="1">
      <alignment horizontal="left" vertical="center" wrapText="1"/>
    </xf>
    <xf numFmtId="0" fontId="26" fillId="26" borderId="16" xfId="0" applyFont="1" applyFill="1" applyBorder="1" applyAlignment="1">
      <alignment horizontal="left" vertical="center" wrapText="1"/>
    </xf>
    <xf numFmtId="0" fontId="26" fillId="26" borderId="12" xfId="0" applyFont="1" applyFill="1" applyBorder="1" applyAlignment="1">
      <alignment horizontal="left" vertical="center" wrapText="1"/>
    </xf>
    <xf numFmtId="0" fontId="26" fillId="26" borderId="17" xfId="37" applyFont="1" applyFill="1" applyBorder="1" applyAlignment="1">
      <alignment horizontal="center" vertical="center" wrapText="1"/>
    </xf>
    <xf numFmtId="0" fontId="26" fillId="0" borderId="15" xfId="37" applyFont="1" applyFill="1" applyBorder="1" applyAlignment="1">
      <alignment horizontal="center"/>
    </xf>
    <xf numFmtId="0" fontId="26" fillId="0" borderId="17" xfId="37" applyFont="1" applyFill="1" applyBorder="1" applyAlignment="1">
      <alignment horizontal="center"/>
    </xf>
    <xf numFmtId="0" fontId="26" fillId="0" borderId="14" xfId="37" applyFont="1" applyFill="1" applyBorder="1" applyAlignment="1">
      <alignment horizontal="center"/>
    </xf>
    <xf numFmtId="0" fontId="26" fillId="0" borderId="13" xfId="37" applyFont="1" applyFill="1" applyBorder="1" applyAlignment="1">
      <alignment horizontal="left"/>
    </xf>
    <xf numFmtId="0" fontId="26" fillId="0" borderId="16" xfId="37" applyFont="1" applyFill="1" applyBorder="1" applyAlignment="1">
      <alignment horizontal="left"/>
    </xf>
    <xf numFmtId="0" fontId="26" fillId="0" borderId="12" xfId="37" applyFont="1" applyFill="1" applyBorder="1" applyAlignment="1">
      <alignment horizontal="left"/>
    </xf>
    <xf numFmtId="49" fontId="26" fillId="0" borderId="15" xfId="0" applyNumberFormat="1" applyFont="1" applyFill="1" applyBorder="1" applyAlignment="1">
      <alignment horizontal="left" vertical="center" wrapText="1"/>
    </xf>
    <xf numFmtId="49" fontId="26" fillId="0" borderId="17" xfId="0" applyNumberFormat="1" applyFont="1" applyFill="1" applyBorder="1" applyAlignment="1">
      <alignment horizontal="left" vertical="center" wrapText="1"/>
    </xf>
    <xf numFmtId="49" fontId="26" fillId="0" borderId="14" xfId="0" applyNumberFormat="1" applyFont="1" applyFill="1" applyBorder="1" applyAlignment="1">
      <alignment horizontal="left" vertical="center" wrapText="1"/>
    </xf>
    <xf numFmtId="49" fontId="26" fillId="26" borderId="15" xfId="0" applyNumberFormat="1" applyFont="1" applyFill="1" applyBorder="1" applyAlignment="1">
      <alignment horizontal="left" vertical="center" wrapText="1"/>
    </xf>
    <xf numFmtId="49" fontId="26" fillId="26" borderId="17" xfId="0" applyNumberFormat="1" applyFont="1" applyFill="1" applyBorder="1" applyAlignment="1">
      <alignment horizontal="left" vertical="center" wrapText="1"/>
    </xf>
    <xf numFmtId="49" fontId="26" fillId="26" borderId="14" xfId="0" applyNumberFormat="1" applyFont="1" applyFill="1" applyBorder="1" applyAlignment="1">
      <alignment horizontal="left" vertical="center" wrapText="1"/>
    </xf>
    <xf numFmtId="0" fontId="26" fillId="25" borderId="11" xfId="0" applyFont="1" applyFill="1" applyBorder="1" applyAlignment="1">
      <alignment horizontal="center" vertical="center" wrapText="1"/>
    </xf>
    <xf numFmtId="3" fontId="26" fillId="27" borderId="15" xfId="0" applyNumberFormat="1" applyFont="1" applyFill="1" applyBorder="1" applyAlignment="1">
      <alignment horizontal="center" vertical="center" wrapText="1"/>
    </xf>
    <xf numFmtId="3" fontId="26" fillId="27" borderId="17" xfId="0" applyNumberFormat="1" applyFont="1" applyFill="1" applyBorder="1" applyAlignment="1">
      <alignment horizontal="center" vertical="center" wrapText="1"/>
    </xf>
    <xf numFmtId="3" fontId="26" fillId="27" borderId="14" xfId="0" applyNumberFormat="1" applyFont="1" applyFill="1" applyBorder="1" applyAlignment="1">
      <alignment horizontal="center" vertical="center" wrapText="1"/>
    </xf>
    <xf numFmtId="0" fontId="26" fillId="26" borderId="13" xfId="37" applyFont="1" applyFill="1" applyBorder="1" applyAlignment="1">
      <alignment horizontal="left"/>
    </xf>
    <xf numFmtId="0" fontId="26" fillId="26" borderId="16" xfId="37" applyFont="1" applyFill="1" applyBorder="1" applyAlignment="1">
      <alignment horizontal="left"/>
    </xf>
    <xf numFmtId="0" fontId="26" fillId="26" borderId="12" xfId="37" applyFont="1" applyFill="1" applyBorder="1" applyAlignment="1">
      <alignment horizontal="left"/>
    </xf>
    <xf numFmtId="0" fontId="26" fillId="0" borderId="11" xfId="0" applyFont="1" applyFill="1" applyBorder="1" applyAlignment="1">
      <alignment horizontal="center" vertical="center" wrapText="1"/>
    </xf>
    <xf numFmtId="3" fontId="26" fillId="0" borderId="13" xfId="37" applyNumberFormat="1" applyFont="1" applyFill="1" applyBorder="1" applyAlignment="1">
      <alignment horizontal="left" vertical="center"/>
    </xf>
    <xf numFmtId="3" fontId="26" fillId="0" borderId="16" xfId="37" applyNumberFormat="1" applyFont="1" applyFill="1" applyBorder="1" applyAlignment="1">
      <alignment horizontal="left" vertical="center"/>
    </xf>
    <xf numFmtId="3" fontId="26" fillId="0" borderId="12" xfId="37" applyNumberFormat="1" applyFont="1" applyFill="1" applyBorder="1" applyAlignment="1">
      <alignment horizontal="left" vertical="center"/>
    </xf>
    <xf numFmtId="0" fontId="26" fillId="0" borderId="15" xfId="37" applyFont="1" applyFill="1" applyBorder="1" applyAlignment="1">
      <alignment horizontal="left" vertical="center" wrapText="1"/>
    </xf>
    <xf numFmtId="0" fontId="26" fillId="0" borderId="17" xfId="37" applyFont="1" applyFill="1" applyBorder="1" applyAlignment="1">
      <alignment horizontal="left" vertical="center" wrapText="1"/>
    </xf>
    <xf numFmtId="0" fontId="26" fillId="0" borderId="14" xfId="37" applyFont="1" applyFill="1" applyBorder="1" applyAlignment="1">
      <alignment horizontal="left" vertical="center" wrapText="1"/>
    </xf>
    <xf numFmtId="3" fontId="26" fillId="0" borderId="13" xfId="37" applyNumberFormat="1" applyFont="1" applyFill="1" applyBorder="1" applyAlignment="1">
      <alignment horizontal="center" vertical="center" wrapText="1"/>
    </xf>
    <xf numFmtId="3" fontId="26" fillId="0" borderId="16" xfId="37" applyNumberFormat="1" applyFont="1" applyFill="1" applyBorder="1" applyAlignment="1">
      <alignment horizontal="center" vertical="center" wrapText="1"/>
    </xf>
    <xf numFmtId="3" fontId="26" fillId="0" borderId="12" xfId="37" applyNumberFormat="1" applyFont="1" applyFill="1" applyBorder="1" applyAlignment="1">
      <alignment horizontal="center" vertical="center" wrapText="1"/>
    </xf>
    <xf numFmtId="3" fontId="25" fillId="0" borderId="15" xfId="37" applyNumberFormat="1" applyFont="1" applyFill="1" applyBorder="1" applyAlignment="1">
      <alignment horizontal="left" vertical="center" wrapText="1"/>
    </xf>
    <xf numFmtId="3" fontId="25" fillId="0" borderId="17" xfId="37" applyNumberFormat="1" applyFont="1" applyFill="1" applyBorder="1" applyAlignment="1">
      <alignment horizontal="left" vertical="center" wrapText="1"/>
    </xf>
    <xf numFmtId="3" fontId="25" fillId="0" borderId="14" xfId="37" applyNumberFormat="1" applyFont="1" applyFill="1" applyBorder="1" applyAlignment="1">
      <alignment horizontal="left" vertical="center" wrapText="1"/>
    </xf>
    <xf numFmtId="0" fontId="27" fillId="0" borderId="15" xfId="37" applyFont="1" applyFill="1" applyBorder="1" applyAlignment="1">
      <alignment horizontal="center"/>
    </xf>
    <xf numFmtId="0" fontId="27" fillId="0" borderId="17" xfId="37" applyFont="1" applyFill="1" applyBorder="1" applyAlignment="1">
      <alignment horizontal="center"/>
    </xf>
    <xf numFmtId="0" fontId="27" fillId="0" borderId="14" xfId="37" applyFont="1" applyFill="1" applyBorder="1" applyAlignment="1">
      <alignment horizontal="center"/>
    </xf>
    <xf numFmtId="0" fontId="26" fillId="0" borderId="13" xfId="37" applyFont="1" applyFill="1" applyBorder="1" applyAlignment="1">
      <alignment horizontal="left" vertical="center"/>
    </xf>
    <xf numFmtId="0" fontId="26" fillId="0" borderId="16" xfId="37" applyFont="1" applyFill="1" applyBorder="1" applyAlignment="1">
      <alignment horizontal="left" vertical="center"/>
    </xf>
    <xf numFmtId="0" fontId="26" fillId="0" borderId="12" xfId="37" applyFont="1" applyFill="1" applyBorder="1" applyAlignment="1">
      <alignment horizontal="left" vertical="center"/>
    </xf>
    <xf numFmtId="0" fontId="26" fillId="25" borderId="15" xfId="0" applyFont="1" applyFill="1" applyBorder="1" applyAlignment="1">
      <alignment horizontal="center" vertical="center" wrapText="1"/>
    </xf>
    <xf numFmtId="0" fontId="26" fillId="25" borderId="14" xfId="0" applyFont="1" applyFill="1" applyBorder="1" applyAlignment="1">
      <alignment horizontal="center" vertical="center" wrapText="1"/>
    </xf>
    <xf numFmtId="0" fontId="34" fillId="0" borderId="15" xfId="37" applyFont="1" applyFill="1" applyBorder="1" applyAlignment="1">
      <alignment horizontal="center" vertical="center" wrapText="1"/>
    </xf>
    <xf numFmtId="0" fontId="34" fillId="0" borderId="14" xfId="37" applyFont="1" applyFill="1" applyBorder="1" applyAlignment="1">
      <alignment horizontal="center" vertical="center" wrapText="1"/>
    </xf>
    <xf numFmtId="3" fontId="25" fillId="26" borderId="15" xfId="37" applyNumberFormat="1" applyFont="1" applyFill="1" applyBorder="1" applyAlignment="1">
      <alignment horizontal="left" vertical="center" wrapText="1"/>
    </xf>
    <xf numFmtId="3" fontId="25" fillId="26" borderId="14" xfId="37" applyNumberFormat="1" applyFont="1" applyFill="1" applyBorder="1" applyAlignment="1">
      <alignment horizontal="left" vertical="center" wrapText="1"/>
    </xf>
    <xf numFmtId="3" fontId="26" fillId="25" borderId="15" xfId="0" applyNumberFormat="1" applyFont="1" applyFill="1" applyBorder="1" applyAlignment="1">
      <alignment horizontal="center" vertical="center" wrapText="1"/>
    </xf>
    <xf numFmtId="3" fontId="26" fillId="25" borderId="14" xfId="0" applyNumberFormat="1" applyFont="1" applyFill="1" applyBorder="1" applyAlignment="1">
      <alignment horizontal="center" vertical="center" wrapText="1"/>
    </xf>
    <xf numFmtId="0" fontId="26" fillId="26" borderId="15" xfId="0" quotePrefix="1" applyFont="1" applyFill="1" applyBorder="1" applyAlignment="1">
      <alignment horizontal="center" vertical="center" wrapText="1"/>
    </xf>
    <xf numFmtId="0" fontId="26" fillId="26" borderId="14" xfId="0" quotePrefix="1" applyFont="1" applyFill="1" applyBorder="1" applyAlignment="1">
      <alignment horizontal="center" vertical="center" wrapText="1"/>
    </xf>
    <xf numFmtId="3" fontId="25" fillId="0" borderId="11" xfId="37" applyNumberFormat="1" applyFont="1" applyFill="1" applyBorder="1" applyAlignment="1">
      <alignment horizontal="left" vertical="center" wrapText="1"/>
    </xf>
    <xf numFmtId="0" fontId="26" fillId="0" borderId="11" xfId="0" applyFont="1" applyFill="1" applyBorder="1" applyAlignment="1">
      <alignment horizontal="left" vertical="center" wrapText="1"/>
    </xf>
    <xf numFmtId="0" fontId="26" fillId="26" borderId="13" xfId="37" applyFont="1" applyFill="1" applyBorder="1" applyAlignment="1">
      <alignment horizontal="left" vertical="center"/>
    </xf>
    <xf numFmtId="0" fontId="26" fillId="26" borderId="16" xfId="37" applyFont="1" applyFill="1" applyBorder="1" applyAlignment="1">
      <alignment horizontal="left" vertical="center"/>
    </xf>
    <xf numFmtId="0" fontId="26" fillId="26" borderId="12" xfId="37" applyFont="1" applyFill="1" applyBorder="1" applyAlignment="1">
      <alignment horizontal="left" vertical="center"/>
    </xf>
    <xf numFmtId="0" fontId="26" fillId="25" borderId="13" xfId="0" applyFont="1" applyFill="1" applyBorder="1" applyAlignment="1">
      <alignment horizontal="left" vertical="center" wrapText="1"/>
    </xf>
    <xf numFmtId="0" fontId="26" fillId="25" borderId="16" xfId="0" applyFont="1" applyFill="1" applyBorder="1" applyAlignment="1">
      <alignment horizontal="left" vertical="center" wrapText="1"/>
    </xf>
    <xf numFmtId="0" fontId="26" fillId="25" borderId="12" xfId="0" applyFont="1" applyFill="1" applyBorder="1" applyAlignment="1">
      <alignment horizontal="left" vertical="center" wrapText="1"/>
    </xf>
    <xf numFmtId="3" fontId="26" fillId="0" borderId="18" xfId="37" applyNumberFormat="1" applyFont="1" applyFill="1" applyBorder="1" applyAlignment="1">
      <alignment horizontal="center" vertical="center" wrapText="1"/>
    </xf>
    <xf numFmtId="3" fontId="26" fillId="0" borderId="0" xfId="37" applyNumberFormat="1" applyFont="1" applyFill="1" applyBorder="1" applyAlignment="1">
      <alignment horizontal="center" vertical="center" wrapText="1"/>
    </xf>
    <xf numFmtId="3" fontId="26" fillId="0" borderId="10" xfId="37" applyNumberFormat="1" applyFont="1" applyFill="1" applyBorder="1" applyAlignment="1">
      <alignment horizontal="center" vertical="center" wrapText="1"/>
    </xf>
    <xf numFmtId="0" fontId="31" fillId="26" borderId="15" xfId="37" applyFont="1" applyFill="1" applyBorder="1" applyAlignment="1">
      <alignment horizontal="center" vertical="center" wrapText="1"/>
    </xf>
    <xf numFmtId="0" fontId="31" fillId="26" borderId="17" xfId="37" applyFont="1" applyFill="1" applyBorder="1" applyAlignment="1">
      <alignment horizontal="center" vertical="center" wrapText="1"/>
    </xf>
    <xf numFmtId="0" fontId="31" fillId="26" borderId="14" xfId="37" applyFont="1" applyFill="1" applyBorder="1" applyAlignment="1">
      <alignment horizontal="center" vertical="center" wrapText="1"/>
    </xf>
    <xf numFmtId="165" fontId="26" fillId="26" borderId="15" xfId="88" applyNumberFormat="1" applyFont="1" applyFill="1" applyBorder="1" applyAlignment="1">
      <alignment horizontal="center" vertical="center" wrapText="1"/>
    </xf>
    <xf numFmtId="165" fontId="26" fillId="26" borderId="17" xfId="88" applyNumberFormat="1" applyFont="1" applyFill="1" applyBorder="1" applyAlignment="1">
      <alignment horizontal="center" vertical="center" wrapText="1"/>
    </xf>
    <xf numFmtId="165" fontId="26" fillId="26" borderId="14" xfId="88" applyNumberFormat="1" applyFont="1" applyFill="1" applyBorder="1" applyAlignment="1">
      <alignment horizontal="center" vertical="center" wrapText="1"/>
    </xf>
    <xf numFmtId="0" fontId="34" fillId="0" borderId="18" xfId="37" applyFont="1" applyFill="1" applyBorder="1" applyAlignment="1">
      <alignment horizontal="center" vertical="center" wrapText="1"/>
    </xf>
    <xf numFmtId="0" fontId="34" fillId="0" borderId="0" xfId="37" applyFont="1" applyFill="1" applyBorder="1" applyAlignment="1">
      <alignment horizontal="center" vertical="center" wrapText="1"/>
    </xf>
    <xf numFmtId="0" fontId="34" fillId="0" borderId="10" xfId="37" applyFont="1" applyFill="1" applyBorder="1" applyAlignment="1">
      <alignment horizontal="center" vertical="center" wrapText="1"/>
    </xf>
    <xf numFmtId="3" fontId="26" fillId="0" borderId="13" xfId="37" applyNumberFormat="1" applyFont="1" applyFill="1" applyBorder="1" applyAlignment="1">
      <alignment horizontal="center" vertical="center"/>
    </xf>
    <xf numFmtId="3" fontId="26" fillId="0" borderId="16" xfId="37" applyNumberFormat="1" applyFont="1" applyFill="1" applyBorder="1" applyAlignment="1">
      <alignment horizontal="center" vertical="center"/>
    </xf>
    <xf numFmtId="3" fontId="26" fillId="0" borderId="12" xfId="37" applyNumberFormat="1" applyFont="1" applyFill="1" applyBorder="1" applyAlignment="1">
      <alignment horizontal="center" vertical="center"/>
    </xf>
    <xf numFmtId="3" fontId="26" fillId="0" borderId="15" xfId="37" applyNumberFormat="1" applyFont="1" applyFill="1" applyBorder="1" applyAlignment="1">
      <alignment horizontal="center" vertical="center"/>
    </xf>
    <xf numFmtId="3" fontId="26" fillId="0" borderId="14" xfId="37" applyNumberFormat="1" applyFont="1" applyFill="1" applyBorder="1" applyAlignment="1">
      <alignment horizontal="center" vertical="center"/>
    </xf>
    <xf numFmtId="0" fontId="34" fillId="0" borderId="17" xfId="37" applyFont="1" applyFill="1" applyBorder="1" applyAlignment="1">
      <alignment horizontal="center" vertical="center" wrapText="1"/>
    </xf>
    <xf numFmtId="3" fontId="26" fillId="0" borderId="15" xfId="37" quotePrefix="1" applyNumberFormat="1" applyFont="1" applyFill="1" applyBorder="1" applyAlignment="1">
      <alignment horizontal="center" vertical="center" wrapText="1"/>
    </xf>
    <xf numFmtId="3" fontId="26" fillId="0" borderId="17" xfId="37" quotePrefix="1" applyNumberFormat="1" applyFont="1" applyFill="1" applyBorder="1" applyAlignment="1">
      <alignment horizontal="center" vertical="center" wrapText="1"/>
    </xf>
    <xf numFmtId="3" fontId="26" fillId="0" borderId="14" xfId="37" quotePrefix="1" applyNumberFormat="1" applyFont="1" applyFill="1" applyBorder="1" applyAlignment="1">
      <alignment horizontal="center" vertical="center" wrapText="1"/>
    </xf>
    <xf numFmtId="49" fontId="26" fillId="0" borderId="15" xfId="0" quotePrefix="1" applyNumberFormat="1" applyFont="1" applyFill="1" applyBorder="1" applyAlignment="1">
      <alignment horizontal="center" vertical="center" wrapText="1"/>
    </xf>
    <xf numFmtId="49" fontId="26" fillId="0" borderId="14" xfId="0" quotePrefix="1" applyNumberFormat="1" applyFont="1" applyFill="1" applyBorder="1" applyAlignment="1">
      <alignment horizontal="center" vertical="center" wrapText="1"/>
    </xf>
    <xf numFmtId="3" fontId="25" fillId="26" borderId="17" xfId="37" applyNumberFormat="1" applyFont="1" applyFill="1" applyBorder="1" applyAlignment="1">
      <alignment horizontal="left" vertical="center" wrapText="1"/>
    </xf>
    <xf numFmtId="3" fontId="26" fillId="25" borderId="17" xfId="0" applyNumberFormat="1" applyFont="1" applyFill="1" applyBorder="1" applyAlignment="1">
      <alignment horizontal="center" vertical="center" wrapText="1"/>
    </xf>
    <xf numFmtId="3" fontId="26" fillId="26" borderId="15" xfId="37" applyNumberFormat="1" applyFont="1" applyFill="1" applyBorder="1" applyAlignment="1">
      <alignment horizontal="center" vertical="center"/>
    </xf>
    <xf numFmtId="3" fontId="26" fillId="26" borderId="17" xfId="37" applyNumberFormat="1" applyFont="1" applyFill="1" applyBorder="1" applyAlignment="1">
      <alignment horizontal="center" vertical="center"/>
    </xf>
    <xf numFmtId="3" fontId="26" fillId="26" borderId="14" xfId="37" applyNumberFormat="1" applyFont="1" applyFill="1" applyBorder="1" applyAlignment="1">
      <alignment horizontal="center" vertical="center"/>
    </xf>
    <xf numFmtId="49" fontId="26" fillId="26" borderId="15" xfId="0" applyNumberFormat="1" applyFont="1" applyFill="1" applyBorder="1" applyAlignment="1">
      <alignment horizontal="center" vertical="center" wrapText="1"/>
    </xf>
    <xf numFmtId="0" fontId="26" fillId="26" borderId="13" xfId="37" applyNumberFormat="1" applyFont="1" applyFill="1" applyBorder="1" applyAlignment="1">
      <alignment horizontal="center" vertical="center"/>
    </xf>
    <xf numFmtId="0" fontId="26" fillId="26" borderId="16" xfId="37" applyNumberFormat="1" applyFont="1" applyFill="1" applyBorder="1" applyAlignment="1">
      <alignment horizontal="center" vertical="center"/>
    </xf>
    <xf numFmtId="0" fontId="26" fillId="26" borderId="12" xfId="37" applyNumberFormat="1" applyFont="1" applyFill="1" applyBorder="1" applyAlignment="1">
      <alignment horizontal="center" vertical="center"/>
    </xf>
    <xf numFmtId="0" fontId="33" fillId="0" borderId="15" xfId="37" applyFont="1" applyFill="1" applyBorder="1" applyAlignment="1">
      <alignment horizontal="center" vertical="center"/>
    </xf>
    <xf numFmtId="0" fontId="33" fillId="0" borderId="17" xfId="37" applyFont="1" applyFill="1" applyBorder="1" applyAlignment="1">
      <alignment horizontal="center" vertical="center"/>
    </xf>
    <xf numFmtId="0" fontId="33" fillId="0" borderId="14" xfId="37" applyFont="1" applyFill="1" applyBorder="1" applyAlignment="1">
      <alignment horizontal="center" vertical="center"/>
    </xf>
    <xf numFmtId="3" fontId="26" fillId="0" borderId="11" xfId="0" applyNumberFormat="1" applyFont="1" applyFill="1" applyBorder="1" applyAlignment="1">
      <alignment horizontal="center" vertical="center" wrapText="1"/>
    </xf>
    <xf numFmtId="0" fontId="26" fillId="26" borderId="17" xfId="0" quotePrefix="1" applyFont="1" applyFill="1" applyBorder="1" applyAlignment="1">
      <alignment horizontal="center" vertical="center" wrapText="1"/>
    </xf>
    <xf numFmtId="0" fontId="25" fillId="0" borderId="17" xfId="37" applyFont="1" applyFill="1" applyBorder="1" applyAlignment="1">
      <alignment horizontal="center" vertical="center" wrapText="1"/>
    </xf>
    <xf numFmtId="0" fontId="26" fillId="26" borderId="15" xfId="37" applyFont="1" applyFill="1" applyBorder="1" applyAlignment="1">
      <alignment horizontal="center"/>
    </xf>
    <xf numFmtId="0" fontId="26" fillId="26" borderId="17" xfId="37" applyFont="1" applyFill="1" applyBorder="1" applyAlignment="1">
      <alignment horizontal="center"/>
    </xf>
    <xf numFmtId="0" fontId="26" fillId="26" borderId="14" xfId="37" applyFont="1" applyFill="1" applyBorder="1" applyAlignment="1">
      <alignment horizontal="center"/>
    </xf>
    <xf numFmtId="164" fontId="26" fillId="26" borderId="15" xfId="0" applyNumberFormat="1" applyFont="1" applyFill="1" applyBorder="1" applyAlignment="1">
      <alignment horizontal="center" vertical="center" wrapText="1"/>
    </xf>
    <xf numFmtId="164" fontId="26" fillId="26" borderId="17" xfId="0" applyNumberFormat="1" applyFont="1" applyFill="1" applyBorder="1" applyAlignment="1">
      <alignment horizontal="center" vertical="center" wrapText="1"/>
    </xf>
    <xf numFmtId="164" fontId="26" fillId="26" borderId="14" xfId="0" applyNumberFormat="1" applyFont="1" applyFill="1" applyBorder="1" applyAlignment="1">
      <alignment horizontal="center" vertical="center" wrapText="1"/>
    </xf>
    <xf numFmtId="0" fontId="26" fillId="26" borderId="11" xfId="37" applyFont="1" applyFill="1" applyBorder="1" applyAlignment="1">
      <alignment horizontal="center" vertical="center" wrapText="1"/>
    </xf>
    <xf numFmtId="0" fontId="26" fillId="25" borderId="17" xfId="0" applyFont="1" applyFill="1" applyBorder="1" applyAlignment="1">
      <alignment horizontal="center" vertical="center" wrapText="1"/>
    </xf>
    <xf numFmtId="0" fontId="26" fillId="0" borderId="0" xfId="37" applyFont="1" applyFill="1" applyBorder="1" applyAlignment="1">
      <alignment horizontal="center"/>
    </xf>
    <xf numFmtId="0" fontId="26" fillId="0" borderId="11" xfId="37" applyFont="1" applyFill="1" applyBorder="1" applyAlignment="1">
      <alignment horizontal="center" vertical="center" wrapText="1" shrinkToFit="1"/>
    </xf>
    <xf numFmtId="0" fontId="26" fillId="0" borderId="11" xfId="37" applyFont="1" applyFill="1" applyBorder="1" applyAlignment="1">
      <alignment horizontal="center" vertical="center"/>
    </xf>
    <xf numFmtId="3" fontId="26" fillId="26" borderId="13" xfId="37" applyNumberFormat="1" applyFont="1" applyFill="1" applyBorder="1" applyAlignment="1">
      <alignment horizontal="center" vertical="center" wrapText="1"/>
    </xf>
    <xf numFmtId="3" fontId="26" fillId="26" borderId="16" xfId="37" applyNumberFormat="1" applyFont="1" applyFill="1" applyBorder="1" applyAlignment="1">
      <alignment horizontal="center" vertical="center" wrapText="1"/>
    </xf>
    <xf numFmtId="3" fontId="26" fillId="26" borderId="12" xfId="37" applyNumberFormat="1" applyFont="1" applyFill="1" applyBorder="1" applyAlignment="1">
      <alignment horizontal="center" vertical="center" wrapText="1"/>
    </xf>
    <xf numFmtId="3" fontId="26" fillId="0" borderId="15" xfId="0" quotePrefix="1" applyNumberFormat="1" applyFont="1" applyFill="1" applyBorder="1" applyAlignment="1">
      <alignment horizontal="center" vertical="center" wrapText="1"/>
    </xf>
    <xf numFmtId="3" fontId="26" fillId="0" borderId="14" xfId="0" quotePrefix="1" applyNumberFormat="1" applyFont="1" applyFill="1" applyBorder="1" applyAlignment="1">
      <alignment horizontal="center" vertical="center" wrapText="1"/>
    </xf>
    <xf numFmtId="3" fontId="26" fillId="26" borderId="8" xfId="80" applyNumberFormat="1" applyFont="1" applyFill="1" applyBorder="1" applyAlignment="1">
      <alignment horizontal="center" vertical="center" wrapText="1"/>
    </xf>
    <xf numFmtId="3" fontId="26" fillId="26" borderId="25" xfId="80" applyNumberFormat="1" applyFont="1" applyFill="1" applyBorder="1" applyAlignment="1">
      <alignment horizontal="center" vertical="center" wrapText="1"/>
    </xf>
    <xf numFmtId="3" fontId="26" fillId="26" borderId="15" xfId="0" applyNumberFormat="1" applyFont="1" applyFill="1" applyBorder="1" applyAlignment="1">
      <alignment horizontal="center" vertical="center" wrapText="1"/>
    </xf>
    <xf numFmtId="3" fontId="26" fillId="26" borderId="17" xfId="0" applyNumberFormat="1" applyFont="1" applyFill="1" applyBorder="1" applyAlignment="1">
      <alignment horizontal="center" vertical="center" wrapText="1"/>
    </xf>
    <xf numFmtId="3" fontId="26" fillId="26" borderId="14" xfId="0" applyNumberFormat="1" applyFont="1" applyFill="1" applyBorder="1" applyAlignment="1">
      <alignment horizontal="center" vertical="center" wrapText="1"/>
    </xf>
    <xf numFmtId="3" fontId="26" fillId="0" borderId="13" xfId="37" applyNumberFormat="1" applyFont="1" applyFill="1" applyBorder="1" applyAlignment="1">
      <alignment horizontal="left" vertical="center" wrapText="1"/>
    </xf>
    <xf numFmtId="3" fontId="26" fillId="0" borderId="16" xfId="37" applyNumberFormat="1" applyFont="1" applyFill="1" applyBorder="1" applyAlignment="1">
      <alignment horizontal="left" vertical="center" wrapText="1"/>
    </xf>
    <xf numFmtId="3" fontId="26" fillId="0" borderId="12" xfId="37" applyNumberFormat="1" applyFont="1" applyFill="1" applyBorder="1" applyAlignment="1">
      <alignment horizontal="left" vertical="center" wrapText="1"/>
    </xf>
    <xf numFmtId="0" fontId="26" fillId="26" borderId="11" xfId="37" applyFont="1" applyFill="1" applyBorder="1" applyAlignment="1">
      <alignment horizontal="center"/>
    </xf>
    <xf numFmtId="0" fontId="25" fillId="26" borderId="11" xfId="37" applyFont="1" applyFill="1" applyBorder="1" applyAlignment="1">
      <alignment horizontal="left" vertical="center" wrapText="1"/>
    </xf>
    <xf numFmtId="0" fontId="25" fillId="0" borderId="11" xfId="37" applyFont="1" applyFill="1" applyBorder="1" applyAlignment="1">
      <alignment horizontal="left" vertical="center" wrapText="1"/>
    </xf>
    <xf numFmtId="0" fontId="25" fillId="0" borderId="11" xfId="37" applyFont="1" applyFill="1" applyBorder="1" applyAlignment="1">
      <alignment horizontal="center" vertical="center" wrapText="1"/>
    </xf>
    <xf numFmtId="164" fontId="26" fillId="0" borderId="15" xfId="0" applyNumberFormat="1" applyFont="1" applyFill="1" applyBorder="1" applyAlignment="1">
      <alignment horizontal="center" vertical="center" wrapText="1"/>
    </xf>
    <xf numFmtId="164" fontId="26" fillId="0" borderId="17" xfId="0" applyNumberFormat="1" applyFont="1" applyFill="1" applyBorder="1" applyAlignment="1">
      <alignment horizontal="center" vertical="center" wrapText="1"/>
    </xf>
    <xf numFmtId="164" fontId="26" fillId="0" borderId="14" xfId="0" applyNumberFormat="1" applyFont="1" applyFill="1" applyBorder="1" applyAlignment="1">
      <alignment horizontal="center" vertical="center" wrapText="1"/>
    </xf>
    <xf numFmtId="3" fontId="26" fillId="0" borderId="0" xfId="37" applyNumberFormat="1" applyFont="1" applyFill="1" applyBorder="1" applyAlignment="1">
      <alignment horizontal="center"/>
    </xf>
    <xf numFmtId="0" fontId="26" fillId="0" borderId="15" xfId="37" applyFont="1" applyFill="1" applyBorder="1" applyAlignment="1">
      <alignment horizontal="left" vertical="center"/>
    </xf>
    <xf numFmtId="0" fontId="26" fillId="0" borderId="14" xfId="37" applyFont="1" applyFill="1" applyBorder="1" applyAlignment="1">
      <alignment horizontal="left" vertical="center"/>
    </xf>
    <xf numFmtId="0" fontId="26" fillId="0" borderId="13" xfId="37" applyNumberFormat="1" applyFont="1" applyFill="1" applyBorder="1" applyAlignment="1">
      <alignment horizontal="center" vertical="center" wrapText="1"/>
    </xf>
    <xf numFmtId="0" fontId="26" fillId="0" borderId="16" xfId="37" applyNumberFormat="1" applyFont="1" applyFill="1" applyBorder="1" applyAlignment="1">
      <alignment horizontal="center" vertical="center" wrapText="1"/>
    </xf>
    <xf numFmtId="0" fontId="26" fillId="0" borderId="12" xfId="37" applyNumberFormat="1" applyFont="1" applyFill="1" applyBorder="1" applyAlignment="1">
      <alignment horizontal="center" vertical="center" wrapText="1"/>
    </xf>
    <xf numFmtId="0" fontId="26" fillId="0" borderId="11" xfId="37" applyFont="1" applyFill="1" applyBorder="1" applyAlignment="1">
      <alignment vertical="center"/>
    </xf>
    <xf numFmtId="0" fontId="26" fillId="0" borderId="11" xfId="0" applyFont="1" applyFill="1" applyBorder="1" applyAlignment="1">
      <alignment vertical="center"/>
    </xf>
    <xf numFmtId="0" fontId="25" fillId="26" borderId="17" xfId="37" applyFont="1" applyFill="1" applyBorder="1" applyAlignment="1">
      <alignment horizontal="center" vertical="center" wrapText="1"/>
    </xf>
    <xf numFmtId="3" fontId="26" fillId="0" borderId="15" xfId="0" applyNumberFormat="1" applyFont="1" applyFill="1" applyBorder="1" applyAlignment="1">
      <alignment horizontal="center" vertical="center"/>
    </xf>
    <xf numFmtId="3" fontId="26" fillId="0" borderId="17" xfId="0" applyNumberFormat="1" applyFont="1" applyFill="1" applyBorder="1" applyAlignment="1">
      <alignment horizontal="center" vertical="center"/>
    </xf>
    <xf numFmtId="3" fontId="26" fillId="0" borderId="14" xfId="0" applyNumberFormat="1" applyFont="1" applyFill="1" applyBorder="1" applyAlignment="1">
      <alignment horizontal="center" vertical="center"/>
    </xf>
    <xf numFmtId="0" fontId="26" fillId="0" borderId="13" xfId="0" applyFont="1" applyFill="1" applyBorder="1" applyAlignment="1">
      <alignment horizontal="left" vertical="center"/>
    </xf>
    <xf numFmtId="0" fontId="26" fillId="0" borderId="16" xfId="0" applyFont="1" applyFill="1" applyBorder="1" applyAlignment="1">
      <alignment horizontal="left" vertical="center"/>
    </xf>
    <xf numFmtId="0" fontId="26" fillId="0" borderId="12" xfId="0" applyFont="1" applyFill="1" applyBorder="1" applyAlignment="1">
      <alignment horizontal="left" vertical="center"/>
    </xf>
    <xf numFmtId="49" fontId="27" fillId="26" borderId="15" xfId="0" applyNumberFormat="1" applyFont="1" applyFill="1" applyBorder="1" applyAlignment="1">
      <alignment horizontal="center" vertical="center" wrapText="1"/>
    </xf>
    <xf numFmtId="49" fontId="27" fillId="26" borderId="17" xfId="0" applyNumberFormat="1" applyFont="1" applyFill="1" applyBorder="1" applyAlignment="1">
      <alignment horizontal="center" vertical="center" wrapText="1"/>
    </xf>
    <xf numFmtId="49" fontId="27" fillId="26" borderId="14" xfId="0" applyNumberFormat="1" applyFont="1" applyFill="1" applyBorder="1" applyAlignment="1">
      <alignment horizontal="center" vertical="center" wrapText="1"/>
    </xf>
    <xf numFmtId="0" fontId="27" fillId="26" borderId="15" xfId="37" applyFont="1" applyFill="1" applyBorder="1" applyAlignment="1">
      <alignment horizontal="left"/>
    </xf>
    <xf numFmtId="0" fontId="27" fillId="26" borderId="17" xfId="37" applyFont="1" applyFill="1" applyBorder="1" applyAlignment="1">
      <alignment horizontal="left"/>
    </xf>
    <xf numFmtId="0" fontId="27" fillId="26" borderId="14" xfId="37" applyFont="1" applyFill="1" applyBorder="1" applyAlignment="1">
      <alignment horizontal="left"/>
    </xf>
    <xf numFmtId="0" fontId="26" fillId="26" borderId="11" xfId="37" applyFont="1" applyFill="1" applyBorder="1" applyAlignment="1">
      <alignment horizontal="center" vertical="center"/>
    </xf>
    <xf numFmtId="49" fontId="26" fillId="0" borderId="11" xfId="0" quotePrefix="1" applyNumberFormat="1" applyFont="1" applyFill="1" applyBorder="1" applyAlignment="1">
      <alignment horizontal="center" vertical="center" wrapText="1"/>
    </xf>
    <xf numFmtId="3" fontId="25" fillId="0" borderId="13" xfId="0" applyNumberFormat="1" applyFont="1" applyFill="1" applyBorder="1" applyAlignment="1">
      <alignment horizontal="center" vertical="center"/>
    </xf>
    <xf numFmtId="3" fontId="25" fillId="0" borderId="12" xfId="0" applyNumberFormat="1" applyFont="1" applyFill="1" applyBorder="1" applyAlignment="1">
      <alignment horizontal="center" vertical="center"/>
    </xf>
    <xf numFmtId="3" fontId="26" fillId="26" borderId="22" xfId="37" applyNumberFormat="1" applyFont="1" applyFill="1" applyBorder="1" applyAlignment="1">
      <alignment horizontal="center" vertical="center" wrapText="1"/>
    </xf>
    <xf numFmtId="3" fontId="26" fillId="26" borderId="23" xfId="37" applyNumberFormat="1" applyFont="1" applyFill="1" applyBorder="1" applyAlignment="1">
      <alignment horizontal="center" vertical="center" wrapText="1"/>
    </xf>
    <xf numFmtId="3" fontId="26" fillId="26" borderId="19" xfId="37" applyNumberFormat="1" applyFont="1" applyFill="1" applyBorder="1" applyAlignment="1">
      <alignment horizontal="center" vertical="center" wrapText="1"/>
    </xf>
    <xf numFmtId="0" fontId="35" fillId="0" borderId="15" xfId="37" applyFont="1" applyFill="1" applyBorder="1" applyAlignment="1">
      <alignment horizontal="center" vertical="center" wrapText="1"/>
    </xf>
    <xf numFmtId="0" fontId="35" fillId="0" borderId="14" xfId="37" applyFont="1" applyFill="1" applyBorder="1" applyAlignment="1">
      <alignment horizontal="center" vertical="center" wrapText="1"/>
    </xf>
    <xf numFmtId="0" fontId="26" fillId="25" borderId="13" xfId="37" applyFont="1" applyFill="1" applyBorder="1" applyAlignment="1">
      <alignment horizontal="left" vertical="center" wrapText="1"/>
    </xf>
    <xf numFmtId="0" fontId="26" fillId="25" borderId="16" xfId="37" applyFont="1" applyFill="1" applyBorder="1" applyAlignment="1">
      <alignment horizontal="left" vertical="center" wrapText="1"/>
    </xf>
    <xf numFmtId="0" fontId="26" fillId="25" borderId="12" xfId="37" applyFont="1" applyFill="1" applyBorder="1" applyAlignment="1">
      <alignment horizontal="left" vertical="center" wrapText="1"/>
    </xf>
    <xf numFmtId="0" fontId="26" fillId="0" borderId="15" xfId="0" quotePrefix="1" applyFont="1" applyFill="1" applyBorder="1" applyAlignment="1">
      <alignment horizontal="center" vertical="center" wrapText="1"/>
    </xf>
    <xf numFmtId="0" fontId="26" fillId="0" borderId="17" xfId="0" quotePrefix="1" applyFont="1" applyFill="1" applyBorder="1" applyAlignment="1">
      <alignment horizontal="center" vertical="center" wrapText="1"/>
    </xf>
    <xf numFmtId="0" fontId="26" fillId="0" borderId="14" xfId="0" quotePrefix="1" applyFont="1" applyFill="1" applyBorder="1" applyAlignment="1">
      <alignment horizontal="center" vertical="center" wrapText="1"/>
    </xf>
    <xf numFmtId="0" fontId="27" fillId="0" borderId="11" xfId="37" applyFont="1" applyFill="1" applyBorder="1" applyAlignment="1">
      <alignment horizontal="center"/>
    </xf>
    <xf numFmtId="0" fontId="26" fillId="0" borderId="11" xfId="0" quotePrefix="1" applyFont="1" applyFill="1" applyBorder="1" applyAlignment="1">
      <alignment horizontal="center" vertical="center" wrapText="1"/>
    </xf>
    <xf numFmtId="0" fontId="26" fillId="26" borderId="13" xfId="37" applyNumberFormat="1" applyFont="1" applyFill="1" applyBorder="1" applyAlignment="1">
      <alignment horizontal="center" vertical="center" wrapText="1"/>
    </xf>
    <xf numFmtId="0" fontId="26" fillId="26" borderId="16" xfId="37" applyNumberFormat="1" applyFont="1" applyFill="1" applyBorder="1" applyAlignment="1">
      <alignment horizontal="center" vertical="center" wrapText="1"/>
    </xf>
    <xf numFmtId="0" fontId="26" fillId="26" borderId="12" xfId="37" applyNumberFormat="1" applyFont="1" applyFill="1" applyBorder="1" applyAlignment="1">
      <alignment horizontal="center" vertical="center" wrapText="1"/>
    </xf>
    <xf numFmtId="0" fontId="26" fillId="25" borderId="15" xfId="37" applyFont="1" applyFill="1" applyBorder="1" applyAlignment="1">
      <alignment horizontal="center" vertical="center" wrapText="1"/>
    </xf>
    <xf numFmtId="0" fontId="26" fillId="25" borderId="17" xfId="37" applyFont="1" applyFill="1" applyBorder="1" applyAlignment="1">
      <alignment horizontal="center" vertical="center" wrapText="1"/>
    </xf>
    <xf numFmtId="0" fontId="26" fillId="25" borderId="14" xfId="37" applyFont="1" applyFill="1" applyBorder="1" applyAlignment="1">
      <alignment horizontal="center" vertical="center" wrapText="1"/>
    </xf>
    <xf numFmtId="3" fontId="25" fillId="26" borderId="11" xfId="37" applyNumberFormat="1" applyFont="1" applyFill="1" applyBorder="1" applyAlignment="1">
      <alignment horizontal="left" vertical="center" wrapText="1"/>
    </xf>
    <xf numFmtId="0" fontId="34" fillId="0" borderId="11" xfId="37" applyFont="1" applyFill="1" applyBorder="1" applyAlignment="1">
      <alignment horizontal="center" vertical="center" wrapText="1"/>
    </xf>
    <xf numFmtId="0" fontId="26" fillId="25" borderId="11" xfId="37" applyFont="1" applyFill="1" applyBorder="1" applyAlignment="1">
      <alignment horizontal="center" vertical="center" wrapText="1"/>
    </xf>
    <xf numFmtId="3" fontId="26" fillId="26" borderId="21" xfId="37" applyNumberFormat="1" applyFont="1" applyFill="1" applyBorder="1" applyAlignment="1">
      <alignment horizontal="center" vertical="center" wrapText="1"/>
    </xf>
    <xf numFmtId="3" fontId="26" fillId="26" borderId="20" xfId="37" applyNumberFormat="1" applyFont="1" applyFill="1" applyBorder="1" applyAlignment="1">
      <alignment horizontal="center" vertical="center" wrapText="1"/>
    </xf>
    <xf numFmtId="3" fontId="26" fillId="26" borderId="24" xfId="37" applyNumberFormat="1" applyFont="1" applyFill="1" applyBorder="1" applyAlignment="1">
      <alignment horizontal="center" vertical="center" wrapText="1"/>
    </xf>
    <xf numFmtId="0" fontId="26" fillId="0" borderId="11" xfId="37" applyFont="1" applyFill="1" applyBorder="1" applyAlignment="1">
      <alignment horizontal="left" vertical="center"/>
    </xf>
    <xf numFmtId="0" fontId="25" fillId="26" borderId="15" xfId="37" applyFont="1" applyFill="1" applyBorder="1" applyAlignment="1">
      <alignment horizontal="center" vertical="center"/>
    </xf>
    <xf numFmtId="0" fontId="25" fillId="26" borderId="17" xfId="37" applyFont="1" applyFill="1" applyBorder="1" applyAlignment="1">
      <alignment horizontal="center" vertical="center"/>
    </xf>
    <xf numFmtId="0" fontId="25" fillId="26" borderId="14" xfId="37" applyFont="1" applyFill="1" applyBorder="1" applyAlignment="1">
      <alignment horizontal="center" vertical="center"/>
    </xf>
    <xf numFmtId="0" fontId="27" fillId="0" borderId="11" xfId="37" applyFont="1" applyFill="1" applyBorder="1" applyAlignment="1">
      <alignment horizontal="center" vertical="center"/>
    </xf>
    <xf numFmtId="0" fontId="27" fillId="0" borderId="11" xfId="37" applyFont="1" applyFill="1" applyBorder="1" applyAlignment="1">
      <alignment horizontal="center" vertical="center" wrapText="1"/>
    </xf>
    <xf numFmtId="3" fontId="26" fillId="26" borderId="11" xfId="0" applyNumberFormat="1" applyFont="1" applyFill="1" applyBorder="1" applyAlignment="1">
      <alignment horizontal="center" vertical="center" wrapText="1"/>
    </xf>
    <xf numFmtId="0" fontId="26" fillId="26" borderId="11" xfId="37" applyFont="1" applyFill="1" applyBorder="1" applyAlignment="1">
      <alignment horizontal="left" vertical="center" wrapText="1"/>
    </xf>
  </cellXfs>
  <cellStyles count="90">
    <cellStyle name="20% — akcent 1" xfId="1" builtinId="30" customBuiltin="1"/>
    <cellStyle name="20% — akcent 2" xfId="2" builtinId="34" customBuiltin="1"/>
    <cellStyle name="20% — akcent 3" xfId="3" builtinId="38" customBuiltin="1"/>
    <cellStyle name="20% — akcent 4" xfId="4" builtinId="42" customBuiltin="1"/>
    <cellStyle name="20% — akcent 5" xfId="5" builtinId="46" customBuiltin="1"/>
    <cellStyle name="20% — akcent 6" xfId="6" builtinId="50" customBuiltin="1"/>
    <cellStyle name="40% — akcent 1" xfId="7" builtinId="31" customBuiltin="1"/>
    <cellStyle name="40% — akcent 2" xfId="8" builtinId="35" customBuiltin="1"/>
    <cellStyle name="40% — akcent 3" xfId="9" builtinId="39" customBuiltin="1"/>
    <cellStyle name="40% — akcent 4" xfId="10" builtinId="43" customBuiltin="1"/>
    <cellStyle name="40% — akcent 5" xfId="11" builtinId="47" customBuiltin="1"/>
    <cellStyle name="40% — akcent 6" xfId="12" builtinId="51" customBuiltin="1"/>
    <cellStyle name="60% — akcent 1" xfId="13" builtinId="32" customBuiltin="1"/>
    <cellStyle name="60% — akcent 2" xfId="14" builtinId="36" customBuiltin="1"/>
    <cellStyle name="60% — akcent 3" xfId="15" builtinId="40" customBuiltin="1"/>
    <cellStyle name="60% — akcent 4" xfId="16" builtinId="44" customBuiltin="1"/>
    <cellStyle name="60% — akcent 5" xfId="17" builtinId="48" customBuiltin="1"/>
    <cellStyle name="60% — akcent 6" xfId="18" builtinId="52" customBuiltin="1"/>
    <cellStyle name="Akcent 1" xfId="19" builtinId="29" customBuiltin="1"/>
    <cellStyle name="Akcent 2" xfId="20" builtinId="33" customBuiltin="1"/>
    <cellStyle name="Akcent 3" xfId="21" builtinId="37" customBuiltin="1"/>
    <cellStyle name="Akcent 4" xfId="22" builtinId="41" customBuiltin="1"/>
    <cellStyle name="Akcent 5" xfId="23" builtinId="45" customBuiltin="1"/>
    <cellStyle name="Akcent 6" xfId="24" builtinId="49" customBuiltin="1"/>
    <cellStyle name="Dane wejściowe" xfId="25" builtinId="20" customBuiltin="1"/>
    <cellStyle name="Dane wejściowe 2" xfId="48"/>
    <cellStyle name="Dane wejściowe 3" xfId="49"/>
    <cellStyle name="Dane wyjściowe" xfId="26" builtinId="21" customBuiltin="1"/>
    <cellStyle name="Dane wyjściowe 2" xfId="50"/>
    <cellStyle name="Dane wyjściowe 3" xfId="51"/>
    <cellStyle name="Dobre 2" xfId="52"/>
    <cellStyle name="Dobre 3" xfId="53"/>
    <cellStyle name="Dobry" xfId="27" builtinId="26" customBuiltin="1"/>
    <cellStyle name="Dziesiętny [0]" xfId="89" builtinId="6"/>
    <cellStyle name="Komórka połączona" xfId="28" builtinId="24" customBuiltin="1"/>
    <cellStyle name="Komórka połączona 2" xfId="54"/>
    <cellStyle name="Komórka połączona 3" xfId="55"/>
    <cellStyle name="Komórka zaznaczona" xfId="29" builtinId="23" customBuiltin="1"/>
    <cellStyle name="Nagłówek 1" xfId="30" builtinId="16" customBuiltin="1"/>
    <cellStyle name="Nagłówek 2" xfId="31" builtinId="17" customBuiltin="1"/>
    <cellStyle name="Nagłówek 3" xfId="32" builtinId="18" customBuiltin="1"/>
    <cellStyle name="Nagłówek 4" xfId="33" builtinId="19" customBuiltin="1"/>
    <cellStyle name="Neutralny" xfId="34" builtinId="28" customBuiltin="1"/>
    <cellStyle name="Niepewne do sprawdzenia czy potrzebne" xfId="56"/>
    <cellStyle name="Normal 2" xfId="57"/>
    <cellStyle name="Normalny" xfId="0" builtinId="0"/>
    <cellStyle name="Normalny 10" xfId="58"/>
    <cellStyle name="Normalny 11" xfId="59"/>
    <cellStyle name="Normalny 12" xfId="60"/>
    <cellStyle name="Normalny 13" xfId="61"/>
    <cellStyle name="Normalny 14" xfId="62"/>
    <cellStyle name="Normalny 15" xfId="45"/>
    <cellStyle name="Normalny 2" xfId="35"/>
    <cellStyle name="Normalny 2 2" xfId="46"/>
    <cellStyle name="Normalny 3" xfId="36"/>
    <cellStyle name="Normalny 3 2" xfId="63"/>
    <cellStyle name="Normalny 4" xfId="47"/>
    <cellStyle name="Normalny 4 2" xfId="64"/>
    <cellStyle name="Normalny 4 3" xfId="65"/>
    <cellStyle name="Normalny 4 4" xfId="66"/>
    <cellStyle name="Normalny 4_F3Edu_uproszczenie_katalogBZ2016v1" xfId="67"/>
    <cellStyle name="Normalny 5" xfId="68"/>
    <cellStyle name="Normalny 5 2" xfId="69"/>
    <cellStyle name="Normalny 5_F3Edu_uproszczenie_katalogBZ2016v1" xfId="70"/>
    <cellStyle name="Normalny 6" xfId="71"/>
    <cellStyle name="Normalny 6 2" xfId="72"/>
    <cellStyle name="Normalny 6_F3Edu_uproszczenie_katalogBZ2016v1" xfId="73"/>
    <cellStyle name="Normalny 7" xfId="74"/>
    <cellStyle name="Normalny 7 2" xfId="75"/>
    <cellStyle name="Normalny 7_F3Edu_uproszczenie_katalogBZ2016v1" xfId="76"/>
    <cellStyle name="Normalny 8" xfId="77"/>
    <cellStyle name="Normalny 9" xfId="78"/>
    <cellStyle name="Normalny_buza" xfId="37"/>
    <cellStyle name="Obliczenia" xfId="38" builtinId="22" customBuiltin="1"/>
    <cellStyle name="Procentowy" xfId="88" builtinId="5"/>
    <cellStyle name="Suma" xfId="39" builtinId="25" customBuiltin="1"/>
    <cellStyle name="Suma 2" xfId="79"/>
    <cellStyle name="Suma 3" xfId="80"/>
    <cellStyle name="Tekst objaśnienia" xfId="40" builtinId="53" customBuiltin="1"/>
    <cellStyle name="Tekst ostrzeżenia" xfId="41" builtinId="11" customBuiltin="1"/>
    <cellStyle name="Tekst ostrzeżenia 2" xfId="81"/>
    <cellStyle name="Tekst ostrzeżenia 3" xfId="82"/>
    <cellStyle name="Tytuł" xfId="42" builtinId="15" customBuiltin="1"/>
    <cellStyle name="Uwaga" xfId="43" builtinId="10" customBuiltin="1"/>
    <cellStyle name="Uwaga 2" xfId="83"/>
    <cellStyle name="Uwaga 2 2" xfId="84"/>
    <cellStyle name="Uwaga 3" xfId="85"/>
    <cellStyle name="Uwaga 3 2" xfId="86"/>
    <cellStyle name="Uwaga 4" xfId="87"/>
    <cellStyle name="Zły" xfId="44" builtinId="27" customBuiltin="1"/>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pageSetUpPr fitToPage="1"/>
  </sheetPr>
  <dimension ref="A1:T492"/>
  <sheetViews>
    <sheetView tabSelected="1" view="pageBreakPreview" topLeftCell="A22" zoomScale="60" zoomScaleNormal="60" workbookViewId="0">
      <selection activeCell="R40" sqref="R40"/>
    </sheetView>
  </sheetViews>
  <sheetFormatPr defaultColWidth="9.140625" defaultRowHeight="18"/>
  <cols>
    <col min="1" max="1" width="26.5703125" style="96" customWidth="1"/>
    <col min="2" max="2" width="10.7109375" style="146" customWidth="1"/>
    <col min="3" max="3" width="38.85546875" style="121" bestFit="1" customWidth="1"/>
    <col min="4" max="4" width="70" style="96" customWidth="1"/>
    <col min="5" max="5" width="28.85546875" style="96" customWidth="1"/>
    <col min="6" max="6" width="15.28515625" style="96" customWidth="1"/>
    <col min="7" max="7" width="15.85546875" style="96" customWidth="1"/>
    <col min="8" max="8" width="15.28515625" style="96" customWidth="1"/>
    <col min="9" max="9" width="12.140625" style="96" customWidth="1"/>
    <col min="10" max="10" width="21.28515625" style="146" bestFit="1" customWidth="1"/>
    <col min="11" max="11" width="17.85546875" style="96" customWidth="1"/>
    <col min="12" max="12" width="16.85546875" style="96" customWidth="1"/>
    <col min="13" max="13" width="16.42578125" style="96" customWidth="1"/>
    <col min="14" max="14" width="15.28515625" style="96" customWidth="1"/>
    <col min="15" max="15" width="17.28515625" style="96" customWidth="1"/>
    <col min="16" max="16" width="15.85546875" style="96" customWidth="1"/>
    <col min="17" max="17" width="20.85546875" style="96" customWidth="1"/>
    <col min="18" max="18" width="14" style="96" bestFit="1" customWidth="1"/>
    <col min="19" max="19" width="10.7109375" style="96" bestFit="1" customWidth="1"/>
    <col min="20" max="20" width="15.42578125" style="96" bestFit="1" customWidth="1"/>
    <col min="21" max="25" width="9.140625" style="96"/>
    <col min="26" max="26" width="10.7109375" style="96" bestFit="1" customWidth="1"/>
    <col min="27" max="16384" width="9.140625" style="96"/>
  </cols>
  <sheetData>
    <row r="1" spans="1:17" ht="30" customHeight="1">
      <c r="A1" s="385"/>
      <c r="B1" s="385"/>
      <c r="C1" s="385"/>
      <c r="D1" s="385"/>
      <c r="E1" s="385"/>
      <c r="F1" s="385"/>
      <c r="G1" s="385"/>
      <c r="H1" s="385"/>
      <c r="I1" s="385"/>
      <c r="J1" s="385"/>
      <c r="K1" s="385"/>
      <c r="L1" s="385"/>
      <c r="M1" s="385"/>
      <c r="N1" s="385"/>
      <c r="O1" s="362"/>
      <c r="P1" s="362"/>
    </row>
    <row r="2" spans="1:17" ht="17.25" customHeight="1">
      <c r="A2" s="362"/>
      <c r="B2" s="362"/>
      <c r="C2" s="362"/>
      <c r="D2" s="362"/>
      <c r="E2" s="362"/>
      <c r="F2" s="362"/>
      <c r="G2" s="362"/>
      <c r="H2" s="362"/>
      <c r="I2" s="362"/>
      <c r="J2" s="362"/>
      <c r="K2" s="362"/>
      <c r="L2" s="362"/>
      <c r="M2" s="362"/>
      <c r="N2" s="362"/>
      <c r="O2" s="362"/>
      <c r="P2" s="362"/>
    </row>
    <row r="3" spans="1:17" ht="15.75" customHeight="1">
      <c r="A3" s="15"/>
      <c r="B3" s="97"/>
      <c r="C3" s="98"/>
      <c r="D3" s="16"/>
      <c r="E3" s="15"/>
      <c r="F3" s="15"/>
      <c r="G3" s="15"/>
      <c r="H3" s="15"/>
      <c r="I3" s="15"/>
      <c r="J3" s="99"/>
      <c r="K3" s="15"/>
      <c r="L3" s="16"/>
      <c r="M3" s="16"/>
      <c r="N3" s="16"/>
      <c r="O3" s="16"/>
      <c r="P3" s="100"/>
    </row>
    <row r="5" spans="1:17" ht="18.75">
      <c r="A5" s="16"/>
      <c r="B5" s="101"/>
      <c r="C5" s="15"/>
      <c r="D5" s="16"/>
      <c r="E5" s="16"/>
      <c r="F5" s="16"/>
      <c r="G5" s="16"/>
      <c r="H5" s="16"/>
      <c r="I5" s="16"/>
      <c r="J5" s="101"/>
      <c r="K5" s="16"/>
      <c r="L5" s="16"/>
      <c r="M5" s="16"/>
      <c r="N5" s="16"/>
      <c r="O5" s="16"/>
      <c r="P5" s="26"/>
    </row>
    <row r="6" spans="1:17" ht="15.75" customHeight="1">
      <c r="A6" s="16"/>
      <c r="B6" s="101"/>
      <c r="C6" s="15"/>
      <c r="D6" s="16"/>
      <c r="E6" s="16"/>
      <c r="F6" s="16"/>
      <c r="G6" s="16"/>
      <c r="H6" s="16"/>
      <c r="I6" s="16"/>
      <c r="J6" s="101"/>
      <c r="K6" s="16"/>
      <c r="L6" s="16"/>
      <c r="M6" s="16"/>
      <c r="N6" s="16"/>
      <c r="O6" s="16"/>
      <c r="P6" s="16"/>
    </row>
    <row r="7" spans="1:17" ht="15.75" customHeight="1">
      <c r="A7" s="16"/>
      <c r="B7" s="101"/>
      <c r="C7" s="15"/>
      <c r="D7" s="16"/>
      <c r="E7" s="16"/>
      <c r="F7" s="16"/>
      <c r="G7" s="16"/>
      <c r="H7" s="16"/>
      <c r="I7" s="16"/>
      <c r="J7" s="101"/>
      <c r="K7" s="16"/>
      <c r="L7" s="16"/>
      <c r="M7" s="16"/>
      <c r="N7" s="16"/>
      <c r="O7" s="16"/>
      <c r="P7" s="16"/>
    </row>
    <row r="8" spans="1:17" ht="15.75" customHeight="1">
      <c r="A8" s="102"/>
      <c r="B8" s="103"/>
      <c r="C8" s="104"/>
      <c r="D8" s="102"/>
      <c r="E8" s="102"/>
      <c r="F8" s="102"/>
      <c r="G8" s="102"/>
      <c r="H8" s="102"/>
      <c r="I8" s="102"/>
      <c r="J8" s="103"/>
      <c r="K8" s="102"/>
      <c r="L8" s="102"/>
      <c r="M8" s="102"/>
      <c r="N8" s="102"/>
      <c r="O8" s="102"/>
      <c r="P8" s="26" t="s">
        <v>211</v>
      </c>
      <c r="Q8" s="105"/>
    </row>
    <row r="9" spans="1:17" ht="39.75" customHeight="1">
      <c r="A9" s="204" t="s">
        <v>212</v>
      </c>
      <c r="B9" s="204" t="s">
        <v>213</v>
      </c>
      <c r="C9" s="204"/>
      <c r="D9" s="204" t="s">
        <v>214</v>
      </c>
      <c r="E9" s="364" t="s">
        <v>215</v>
      </c>
      <c r="F9" s="364"/>
      <c r="G9" s="364"/>
      <c r="H9" s="364"/>
      <c r="I9" s="364"/>
      <c r="J9" s="204" t="s">
        <v>216</v>
      </c>
      <c r="K9" s="204" t="s">
        <v>217</v>
      </c>
      <c r="L9" s="204"/>
      <c r="M9" s="363" t="s">
        <v>266</v>
      </c>
      <c r="N9" s="363"/>
      <c r="O9" s="363"/>
      <c r="P9" s="363"/>
      <c r="Q9" s="105"/>
    </row>
    <row r="10" spans="1:17" ht="15.75" customHeight="1">
      <c r="A10" s="204"/>
      <c r="B10" s="204"/>
      <c r="C10" s="204"/>
      <c r="D10" s="204"/>
      <c r="E10" s="364" t="s">
        <v>218</v>
      </c>
      <c r="F10" s="364" t="s">
        <v>219</v>
      </c>
      <c r="G10" s="364"/>
      <c r="H10" s="364"/>
      <c r="I10" s="364"/>
      <c r="J10" s="204"/>
      <c r="K10" s="364" t="s">
        <v>2</v>
      </c>
      <c r="L10" s="204" t="s">
        <v>220</v>
      </c>
      <c r="M10" s="364" t="s">
        <v>2</v>
      </c>
      <c r="N10" s="364" t="s">
        <v>109</v>
      </c>
      <c r="O10" s="364" t="s">
        <v>221</v>
      </c>
      <c r="P10" s="364" t="s">
        <v>265</v>
      </c>
      <c r="Q10" s="105"/>
    </row>
    <row r="11" spans="1:17" ht="15.75" customHeight="1">
      <c r="A11" s="204" t="s">
        <v>230</v>
      </c>
      <c r="B11" s="204"/>
      <c r="C11" s="204"/>
      <c r="D11" s="204"/>
      <c r="E11" s="364"/>
      <c r="F11" s="364" t="s">
        <v>222</v>
      </c>
      <c r="G11" s="364" t="s">
        <v>223</v>
      </c>
      <c r="H11" s="364"/>
      <c r="I11" s="364"/>
      <c r="J11" s="204"/>
      <c r="K11" s="364"/>
      <c r="L11" s="204"/>
      <c r="M11" s="364"/>
      <c r="N11" s="364"/>
      <c r="O11" s="364"/>
      <c r="P11" s="364"/>
      <c r="Q11" s="105"/>
    </row>
    <row r="12" spans="1:17" ht="51.75" customHeight="1">
      <c r="A12" s="204"/>
      <c r="B12" s="204"/>
      <c r="C12" s="204"/>
      <c r="D12" s="204"/>
      <c r="E12" s="364"/>
      <c r="F12" s="364"/>
      <c r="G12" s="78" t="s">
        <v>109</v>
      </c>
      <c r="H12" s="78" t="s">
        <v>221</v>
      </c>
      <c r="I12" s="78" t="s">
        <v>265</v>
      </c>
      <c r="J12" s="204"/>
      <c r="K12" s="364"/>
      <c r="L12" s="204"/>
      <c r="M12" s="364"/>
      <c r="N12" s="364"/>
      <c r="O12" s="364"/>
      <c r="P12" s="364"/>
      <c r="Q12" s="105"/>
    </row>
    <row r="13" spans="1:17" ht="15" customHeight="1">
      <c r="A13" s="71">
        <v>1</v>
      </c>
      <c r="B13" s="190">
        <v>2</v>
      </c>
      <c r="C13" s="190"/>
      <c r="D13" s="71">
        <v>3</v>
      </c>
      <c r="E13" s="71">
        <v>4</v>
      </c>
      <c r="F13" s="71">
        <v>5</v>
      </c>
      <c r="G13" s="71">
        <v>6</v>
      </c>
      <c r="H13" s="71">
        <v>7</v>
      </c>
      <c r="I13" s="71">
        <v>8</v>
      </c>
      <c r="J13" s="71">
        <v>9</v>
      </c>
      <c r="K13" s="71">
        <v>10</v>
      </c>
      <c r="L13" s="71">
        <v>11</v>
      </c>
      <c r="M13" s="71">
        <v>12</v>
      </c>
      <c r="N13" s="71">
        <v>13</v>
      </c>
      <c r="O13" s="71">
        <v>14</v>
      </c>
      <c r="P13" s="71">
        <v>15</v>
      </c>
      <c r="Q13" s="105"/>
    </row>
    <row r="14" spans="1:17" ht="27" customHeight="1">
      <c r="A14" s="379" t="s">
        <v>173</v>
      </c>
      <c r="B14" s="379"/>
      <c r="C14" s="379"/>
      <c r="D14" s="379"/>
      <c r="E14" s="379"/>
      <c r="F14" s="379"/>
      <c r="G14" s="379"/>
      <c r="H14" s="379"/>
      <c r="I14" s="379"/>
      <c r="J14" s="379"/>
      <c r="K14" s="379"/>
      <c r="L14" s="379"/>
      <c r="M14" s="379"/>
      <c r="N14" s="379"/>
      <c r="O14" s="379"/>
      <c r="P14" s="379"/>
      <c r="Q14" s="105"/>
    </row>
    <row r="15" spans="1:17" ht="22.5" customHeight="1">
      <c r="A15" s="380" t="s">
        <v>375</v>
      </c>
      <c r="B15" s="380"/>
      <c r="C15" s="380"/>
      <c r="D15" s="380"/>
      <c r="E15" s="380"/>
      <c r="F15" s="380"/>
      <c r="G15" s="380"/>
      <c r="H15" s="380"/>
      <c r="I15" s="380"/>
      <c r="J15" s="380"/>
      <c r="K15" s="380"/>
      <c r="L15" s="380"/>
      <c r="M15" s="380"/>
      <c r="N15" s="380"/>
      <c r="O15" s="380"/>
      <c r="P15" s="380"/>
      <c r="Q15" s="105"/>
    </row>
    <row r="16" spans="1:17" ht="22.5" customHeight="1">
      <c r="A16" s="380" t="s">
        <v>276</v>
      </c>
      <c r="B16" s="380"/>
      <c r="C16" s="380"/>
      <c r="D16" s="380"/>
      <c r="E16" s="380"/>
      <c r="F16" s="380"/>
      <c r="G16" s="380"/>
      <c r="H16" s="380"/>
      <c r="I16" s="380"/>
      <c r="J16" s="380"/>
      <c r="K16" s="380"/>
      <c r="L16" s="380"/>
      <c r="M16" s="380"/>
      <c r="N16" s="106">
        <f>N21</f>
        <v>273500</v>
      </c>
      <c r="O16" s="107"/>
      <c r="P16" s="107"/>
      <c r="Q16" s="105"/>
    </row>
    <row r="17" spans="1:17" ht="24" customHeight="1">
      <c r="A17" s="199" t="s">
        <v>3</v>
      </c>
      <c r="B17" s="199"/>
      <c r="C17" s="199"/>
      <c r="D17" s="199"/>
      <c r="E17" s="199"/>
      <c r="F17" s="199"/>
      <c r="G17" s="199"/>
      <c r="H17" s="199"/>
      <c r="I17" s="199"/>
      <c r="J17" s="199"/>
      <c r="K17" s="199"/>
      <c r="L17" s="199"/>
      <c r="M17" s="199"/>
      <c r="N17" s="199"/>
      <c r="O17" s="199"/>
      <c r="P17" s="199"/>
      <c r="Q17" s="105"/>
    </row>
    <row r="18" spans="1:17" ht="24" customHeight="1">
      <c r="A18" s="364"/>
      <c r="B18" s="199" t="s">
        <v>23</v>
      </c>
      <c r="C18" s="199"/>
      <c r="D18" s="199"/>
      <c r="E18" s="199"/>
      <c r="F18" s="199"/>
      <c r="G18" s="199"/>
      <c r="H18" s="199"/>
      <c r="I18" s="199"/>
      <c r="J18" s="199"/>
      <c r="K18" s="199"/>
      <c r="L18" s="199"/>
      <c r="M18" s="199"/>
      <c r="N18" s="199"/>
      <c r="O18" s="199"/>
      <c r="P18" s="199"/>
      <c r="Q18" s="108"/>
    </row>
    <row r="19" spans="1:17" ht="24" customHeight="1">
      <c r="A19" s="364"/>
      <c r="B19" s="381"/>
      <c r="C19" s="309" t="s">
        <v>233</v>
      </c>
      <c r="D19" s="309"/>
      <c r="E19" s="309"/>
      <c r="F19" s="309"/>
      <c r="G19" s="309"/>
      <c r="H19" s="309"/>
      <c r="I19" s="309"/>
      <c r="J19" s="309"/>
      <c r="K19" s="309"/>
      <c r="L19" s="309"/>
      <c r="M19" s="309"/>
      <c r="N19" s="309"/>
      <c r="O19" s="309"/>
      <c r="P19" s="309"/>
      <c r="Q19" s="105"/>
    </row>
    <row r="20" spans="1:17" ht="24" customHeight="1">
      <c r="A20" s="364"/>
      <c r="B20" s="381"/>
      <c r="C20" s="309" t="s">
        <v>234</v>
      </c>
      <c r="D20" s="309"/>
      <c r="E20" s="309"/>
      <c r="F20" s="309"/>
      <c r="G20" s="309"/>
      <c r="H20" s="309"/>
      <c r="I20" s="309"/>
      <c r="J20" s="309"/>
      <c r="K20" s="309"/>
      <c r="L20" s="309"/>
      <c r="M20" s="309"/>
      <c r="N20" s="309"/>
      <c r="O20" s="309"/>
      <c r="P20" s="309"/>
      <c r="Q20" s="105"/>
    </row>
    <row r="21" spans="1:17" ht="66.75" customHeight="1">
      <c r="A21" s="204" t="s">
        <v>346</v>
      </c>
      <c r="B21" s="381"/>
      <c r="C21" s="429" t="s">
        <v>444</v>
      </c>
      <c r="D21" s="199" t="s">
        <v>11</v>
      </c>
      <c r="E21" s="199" t="s">
        <v>69</v>
      </c>
      <c r="F21" s="203">
        <v>3287</v>
      </c>
      <c r="G21" s="181">
        <v>1000</v>
      </c>
      <c r="H21" s="181">
        <v>1500</v>
      </c>
      <c r="I21" s="181">
        <v>1000</v>
      </c>
      <c r="J21" s="204" t="s">
        <v>174</v>
      </c>
      <c r="K21" s="181">
        <v>2583400</v>
      </c>
      <c r="L21" s="181">
        <v>2583400</v>
      </c>
      <c r="M21" s="169">
        <v>1502700</v>
      </c>
      <c r="N21" s="172">
        <v>273500</v>
      </c>
      <c r="O21" s="172">
        <v>363800</v>
      </c>
      <c r="P21" s="175">
        <v>190000</v>
      </c>
      <c r="Q21" s="105"/>
    </row>
    <row r="22" spans="1:17" ht="20.25" customHeight="1">
      <c r="A22" s="204"/>
      <c r="B22" s="381"/>
      <c r="C22" s="429"/>
      <c r="D22" s="199"/>
      <c r="E22" s="199"/>
      <c r="F22" s="203"/>
      <c r="G22" s="181"/>
      <c r="H22" s="181"/>
      <c r="I22" s="181"/>
      <c r="J22" s="204"/>
      <c r="K22" s="181"/>
      <c r="L22" s="181"/>
      <c r="M22" s="170"/>
      <c r="N22" s="173"/>
      <c r="O22" s="173"/>
      <c r="P22" s="176"/>
      <c r="Q22" s="105"/>
    </row>
    <row r="23" spans="1:17" ht="74.25" customHeight="1">
      <c r="A23" s="204"/>
      <c r="B23" s="381"/>
      <c r="C23" s="429"/>
      <c r="D23" s="199"/>
      <c r="E23" s="199"/>
      <c r="F23" s="203"/>
      <c r="G23" s="181"/>
      <c r="H23" s="181"/>
      <c r="I23" s="181"/>
      <c r="J23" s="204"/>
      <c r="K23" s="181"/>
      <c r="L23" s="181"/>
      <c r="M23" s="171"/>
      <c r="N23" s="174"/>
      <c r="O23" s="174"/>
      <c r="P23" s="177"/>
      <c r="Q23" s="108"/>
    </row>
    <row r="24" spans="1:17" ht="27.75" customHeight="1">
      <c r="A24" s="185" t="s">
        <v>126</v>
      </c>
      <c r="B24" s="186"/>
      <c r="C24" s="186"/>
      <c r="D24" s="186"/>
      <c r="E24" s="186"/>
      <c r="F24" s="186"/>
      <c r="G24" s="186"/>
      <c r="H24" s="186"/>
      <c r="I24" s="186"/>
      <c r="J24" s="186"/>
      <c r="K24" s="186"/>
      <c r="L24" s="186"/>
      <c r="M24" s="186"/>
      <c r="N24" s="186"/>
      <c r="O24" s="186"/>
      <c r="P24" s="227"/>
      <c r="Q24" s="105"/>
    </row>
    <row r="25" spans="1:17" ht="25.5" customHeight="1">
      <c r="A25" s="182" t="s">
        <v>376</v>
      </c>
      <c r="B25" s="183"/>
      <c r="C25" s="183"/>
      <c r="D25" s="183"/>
      <c r="E25" s="183"/>
      <c r="F25" s="183"/>
      <c r="G25" s="183"/>
      <c r="H25" s="183"/>
      <c r="I25" s="183"/>
      <c r="J25" s="183"/>
      <c r="K25" s="183"/>
      <c r="L25" s="183"/>
      <c r="M25" s="183"/>
      <c r="N25" s="183"/>
      <c r="O25" s="183"/>
      <c r="P25" s="184"/>
      <c r="Q25" s="105"/>
    </row>
    <row r="26" spans="1:17">
      <c r="A26" s="182" t="s">
        <v>277</v>
      </c>
      <c r="B26" s="183"/>
      <c r="C26" s="183"/>
      <c r="D26" s="183"/>
      <c r="E26" s="183"/>
      <c r="F26" s="183"/>
      <c r="G26" s="183"/>
      <c r="H26" s="183"/>
      <c r="I26" s="183"/>
      <c r="J26" s="183"/>
      <c r="K26" s="183"/>
      <c r="L26" s="183"/>
      <c r="M26" s="183"/>
      <c r="N26" s="106">
        <f>N31</f>
        <v>2000</v>
      </c>
      <c r="O26" s="109"/>
      <c r="P26" s="110"/>
      <c r="Q26" s="105"/>
    </row>
    <row r="27" spans="1:17" ht="23.25" customHeight="1">
      <c r="A27" s="187" t="s">
        <v>19</v>
      </c>
      <c r="B27" s="188"/>
      <c r="C27" s="188"/>
      <c r="D27" s="188"/>
      <c r="E27" s="188"/>
      <c r="F27" s="188"/>
      <c r="G27" s="188"/>
      <c r="H27" s="188"/>
      <c r="I27" s="188"/>
      <c r="J27" s="188"/>
      <c r="K27" s="188"/>
      <c r="L27" s="188"/>
      <c r="M27" s="188"/>
      <c r="N27" s="188"/>
      <c r="O27" s="188"/>
      <c r="P27" s="189"/>
      <c r="Q27" s="105"/>
    </row>
    <row r="28" spans="1:17" ht="23.25" customHeight="1">
      <c r="A28" s="196"/>
      <c r="B28" s="187" t="s">
        <v>20</v>
      </c>
      <c r="C28" s="188"/>
      <c r="D28" s="188"/>
      <c r="E28" s="188"/>
      <c r="F28" s="188"/>
      <c r="G28" s="188"/>
      <c r="H28" s="188"/>
      <c r="I28" s="188"/>
      <c r="J28" s="188"/>
      <c r="K28" s="188"/>
      <c r="L28" s="188"/>
      <c r="M28" s="188"/>
      <c r="N28" s="188"/>
      <c r="O28" s="188"/>
      <c r="P28" s="189"/>
      <c r="Q28" s="105"/>
    </row>
    <row r="29" spans="1:17" ht="23.25" customHeight="1">
      <c r="A29" s="197"/>
      <c r="B29" s="228"/>
      <c r="C29" s="193" t="s">
        <v>21</v>
      </c>
      <c r="D29" s="194"/>
      <c r="E29" s="194"/>
      <c r="F29" s="194"/>
      <c r="G29" s="194"/>
      <c r="H29" s="194"/>
      <c r="I29" s="194"/>
      <c r="J29" s="194"/>
      <c r="K29" s="194"/>
      <c r="L29" s="194"/>
      <c r="M29" s="194"/>
      <c r="N29" s="194"/>
      <c r="O29" s="194"/>
      <c r="P29" s="195"/>
      <c r="Q29" s="105"/>
    </row>
    <row r="30" spans="1:17" ht="23.25" customHeight="1">
      <c r="A30" s="198"/>
      <c r="B30" s="229"/>
      <c r="C30" s="193" t="s">
        <v>22</v>
      </c>
      <c r="D30" s="194"/>
      <c r="E30" s="194"/>
      <c r="F30" s="194"/>
      <c r="G30" s="194"/>
      <c r="H30" s="194"/>
      <c r="I30" s="194"/>
      <c r="J30" s="194"/>
      <c r="K30" s="194"/>
      <c r="L30" s="194"/>
      <c r="M30" s="194"/>
      <c r="N30" s="194"/>
      <c r="O30" s="194"/>
      <c r="P30" s="195"/>
      <c r="Q30" s="105"/>
    </row>
    <row r="31" spans="1:17" ht="129" customHeight="1">
      <c r="A31" s="61" t="s">
        <v>347</v>
      </c>
      <c r="B31" s="71"/>
      <c r="C31" s="84" t="s">
        <v>377</v>
      </c>
      <c r="D31" s="9" t="s">
        <v>13</v>
      </c>
      <c r="E31" s="64" t="s">
        <v>273</v>
      </c>
      <c r="F31" s="48">
        <v>74</v>
      </c>
      <c r="G31" s="48">
        <v>70</v>
      </c>
      <c r="H31" s="48">
        <v>80</v>
      </c>
      <c r="I31" s="48">
        <v>85</v>
      </c>
      <c r="J31" s="61" t="s">
        <v>55</v>
      </c>
      <c r="K31" s="55">
        <v>40400000</v>
      </c>
      <c r="L31" s="55">
        <v>40400000</v>
      </c>
      <c r="M31" s="55">
        <v>14500</v>
      </c>
      <c r="N31" s="55">
        <v>2000</v>
      </c>
      <c r="O31" s="55">
        <v>2000</v>
      </c>
      <c r="P31" s="161">
        <v>2000</v>
      </c>
      <c r="Q31" s="108"/>
    </row>
    <row r="32" spans="1:17" ht="22.5" customHeight="1">
      <c r="A32" s="187" t="s">
        <v>210</v>
      </c>
      <c r="B32" s="188"/>
      <c r="C32" s="188"/>
      <c r="D32" s="188"/>
      <c r="E32" s="188"/>
      <c r="F32" s="188"/>
      <c r="G32" s="188"/>
      <c r="H32" s="188"/>
      <c r="I32" s="188"/>
      <c r="J32" s="188"/>
      <c r="K32" s="188"/>
      <c r="L32" s="188"/>
      <c r="M32" s="188"/>
      <c r="N32" s="188"/>
      <c r="O32" s="188"/>
      <c r="P32" s="189"/>
      <c r="Q32" s="105"/>
    </row>
    <row r="33" spans="1:17" ht="22.5" customHeight="1">
      <c r="A33" s="185" t="s">
        <v>311</v>
      </c>
      <c r="B33" s="186"/>
      <c r="C33" s="186"/>
      <c r="D33" s="186"/>
      <c r="E33" s="186"/>
      <c r="F33" s="186"/>
      <c r="G33" s="186"/>
      <c r="H33" s="186"/>
      <c r="I33" s="186"/>
      <c r="J33" s="186"/>
      <c r="K33" s="186"/>
      <c r="L33" s="186"/>
      <c r="M33" s="186"/>
      <c r="N33" s="186"/>
      <c r="O33" s="186"/>
      <c r="P33" s="227"/>
      <c r="Q33" s="105"/>
    </row>
    <row r="34" spans="1:17" ht="22.5" customHeight="1">
      <c r="A34" s="182" t="s">
        <v>378</v>
      </c>
      <c r="B34" s="183"/>
      <c r="C34" s="183"/>
      <c r="D34" s="183"/>
      <c r="E34" s="183"/>
      <c r="F34" s="183"/>
      <c r="G34" s="183"/>
      <c r="H34" s="183"/>
      <c r="I34" s="183"/>
      <c r="J34" s="183"/>
      <c r="K34" s="183"/>
      <c r="L34" s="183"/>
      <c r="M34" s="183"/>
      <c r="N34" s="183"/>
      <c r="O34" s="183"/>
      <c r="P34" s="184"/>
      <c r="Q34" s="105"/>
    </row>
    <row r="35" spans="1:17" ht="22.5" customHeight="1">
      <c r="A35" s="185" t="s">
        <v>467</v>
      </c>
      <c r="B35" s="186"/>
      <c r="C35" s="186"/>
      <c r="D35" s="186"/>
      <c r="E35" s="186"/>
      <c r="F35" s="186"/>
      <c r="G35" s="186"/>
      <c r="H35" s="186"/>
      <c r="I35" s="186"/>
      <c r="J35" s="186"/>
      <c r="K35" s="186"/>
      <c r="L35" s="186"/>
      <c r="M35" s="186"/>
      <c r="N35" s="106">
        <f>N40</f>
        <v>17766</v>
      </c>
      <c r="O35" s="109"/>
      <c r="P35" s="110"/>
      <c r="Q35" s="105"/>
    </row>
    <row r="36" spans="1:17" ht="22.5" customHeight="1">
      <c r="A36" s="187" t="s">
        <v>3</v>
      </c>
      <c r="B36" s="188"/>
      <c r="C36" s="188"/>
      <c r="D36" s="188"/>
      <c r="E36" s="188"/>
      <c r="F36" s="188"/>
      <c r="G36" s="188"/>
      <c r="H36" s="188"/>
      <c r="I36" s="188"/>
      <c r="J36" s="188"/>
      <c r="K36" s="188"/>
      <c r="L36" s="188"/>
      <c r="M36" s="188"/>
      <c r="N36" s="188"/>
      <c r="O36" s="188"/>
      <c r="P36" s="189"/>
      <c r="Q36" s="105"/>
    </row>
    <row r="37" spans="1:17" ht="22.5" customHeight="1">
      <c r="A37" s="190"/>
      <c r="B37" s="187" t="s">
        <v>23</v>
      </c>
      <c r="C37" s="188"/>
      <c r="D37" s="188"/>
      <c r="E37" s="188"/>
      <c r="F37" s="188"/>
      <c r="G37" s="188"/>
      <c r="H37" s="188"/>
      <c r="I37" s="188"/>
      <c r="J37" s="188"/>
      <c r="K37" s="188"/>
      <c r="L37" s="188"/>
      <c r="M37" s="188"/>
      <c r="N37" s="188"/>
      <c r="O37" s="188"/>
      <c r="P37" s="189"/>
      <c r="Q37" s="105"/>
    </row>
    <row r="38" spans="1:17" ht="22.5" customHeight="1">
      <c r="A38" s="190"/>
      <c r="B38" s="191"/>
      <c r="C38" s="193" t="s">
        <v>302</v>
      </c>
      <c r="D38" s="194"/>
      <c r="E38" s="194"/>
      <c r="F38" s="194"/>
      <c r="G38" s="194"/>
      <c r="H38" s="194"/>
      <c r="I38" s="194"/>
      <c r="J38" s="194"/>
      <c r="K38" s="194"/>
      <c r="L38" s="194"/>
      <c r="M38" s="194"/>
      <c r="N38" s="194"/>
      <c r="O38" s="194"/>
      <c r="P38" s="195"/>
      <c r="Q38" s="105"/>
    </row>
    <row r="39" spans="1:17" ht="22.5" customHeight="1">
      <c r="A39" s="190"/>
      <c r="B39" s="192"/>
      <c r="C39" s="193" t="s">
        <v>303</v>
      </c>
      <c r="D39" s="194"/>
      <c r="E39" s="194"/>
      <c r="F39" s="194"/>
      <c r="G39" s="194"/>
      <c r="H39" s="194"/>
      <c r="I39" s="194"/>
      <c r="J39" s="194"/>
      <c r="K39" s="194"/>
      <c r="L39" s="194"/>
      <c r="M39" s="194"/>
      <c r="N39" s="194"/>
      <c r="O39" s="194"/>
      <c r="P39" s="195"/>
      <c r="Q39" s="105"/>
    </row>
    <row r="40" spans="1:17" ht="126" customHeight="1">
      <c r="A40" s="61" t="s">
        <v>347</v>
      </c>
      <c r="B40" s="71"/>
      <c r="C40" s="84" t="s">
        <v>314</v>
      </c>
      <c r="D40" s="64" t="s">
        <v>304</v>
      </c>
      <c r="E40" s="49" t="s">
        <v>313</v>
      </c>
      <c r="F40" s="93" t="s">
        <v>78</v>
      </c>
      <c r="G40" s="111">
        <v>10</v>
      </c>
      <c r="H40" s="93" t="s">
        <v>78</v>
      </c>
      <c r="I40" s="93" t="s">
        <v>78</v>
      </c>
      <c r="J40" s="61" t="s">
        <v>312</v>
      </c>
      <c r="K40" s="55">
        <v>82970</v>
      </c>
      <c r="L40" s="55">
        <v>82970</v>
      </c>
      <c r="M40" s="55">
        <v>17766</v>
      </c>
      <c r="N40" s="55">
        <v>17766</v>
      </c>
      <c r="O40" s="55" t="s">
        <v>78</v>
      </c>
      <c r="P40" s="55" t="s">
        <v>78</v>
      </c>
      <c r="Q40" s="105"/>
    </row>
    <row r="41" spans="1:17" ht="21.75" customHeight="1">
      <c r="A41" s="185" t="s">
        <v>44</v>
      </c>
      <c r="B41" s="186"/>
      <c r="C41" s="186"/>
      <c r="D41" s="186"/>
      <c r="E41" s="186"/>
      <c r="F41" s="186"/>
      <c r="G41" s="186"/>
      <c r="H41" s="186"/>
      <c r="I41" s="186"/>
      <c r="J41" s="186"/>
      <c r="K41" s="186"/>
      <c r="L41" s="186"/>
      <c r="M41" s="186"/>
      <c r="N41" s="186"/>
      <c r="O41" s="186"/>
      <c r="P41" s="227"/>
      <c r="Q41" s="105"/>
    </row>
    <row r="42" spans="1:17" ht="22.5" customHeight="1">
      <c r="A42" s="182" t="s">
        <v>411</v>
      </c>
      <c r="B42" s="183"/>
      <c r="C42" s="183"/>
      <c r="D42" s="183"/>
      <c r="E42" s="183"/>
      <c r="F42" s="183"/>
      <c r="G42" s="183"/>
      <c r="H42" s="183"/>
      <c r="I42" s="183"/>
      <c r="J42" s="183"/>
      <c r="K42" s="183"/>
      <c r="L42" s="183"/>
      <c r="M42" s="183"/>
      <c r="N42" s="183"/>
      <c r="O42" s="183"/>
      <c r="P42" s="184"/>
      <c r="Q42" s="105"/>
    </row>
    <row r="43" spans="1:17" ht="22.5" customHeight="1">
      <c r="A43" s="182" t="s">
        <v>278</v>
      </c>
      <c r="B43" s="183"/>
      <c r="C43" s="183"/>
      <c r="D43" s="183"/>
      <c r="E43" s="183"/>
      <c r="F43" s="183"/>
      <c r="G43" s="183"/>
      <c r="H43" s="183"/>
      <c r="I43" s="183"/>
      <c r="J43" s="183"/>
      <c r="K43" s="183"/>
      <c r="L43" s="183"/>
      <c r="M43" s="183"/>
      <c r="N43" s="106">
        <f>N48</f>
        <v>34000</v>
      </c>
      <c r="O43" s="109"/>
      <c r="P43" s="110"/>
      <c r="Q43" s="105"/>
    </row>
    <row r="44" spans="1:17" ht="24.75" customHeight="1">
      <c r="A44" s="187" t="s">
        <v>47</v>
      </c>
      <c r="B44" s="188"/>
      <c r="C44" s="188"/>
      <c r="D44" s="188"/>
      <c r="E44" s="188"/>
      <c r="F44" s="188"/>
      <c r="G44" s="188"/>
      <c r="H44" s="188"/>
      <c r="I44" s="188"/>
      <c r="J44" s="188"/>
      <c r="K44" s="188"/>
      <c r="L44" s="188"/>
      <c r="M44" s="188"/>
      <c r="N44" s="188"/>
      <c r="O44" s="188"/>
      <c r="P44" s="189"/>
      <c r="Q44" s="105"/>
    </row>
    <row r="45" spans="1:17" ht="24.75" customHeight="1">
      <c r="A45" s="196"/>
      <c r="B45" s="187" t="s">
        <v>0</v>
      </c>
      <c r="C45" s="188"/>
      <c r="D45" s="188"/>
      <c r="E45" s="188"/>
      <c r="F45" s="188"/>
      <c r="G45" s="188"/>
      <c r="H45" s="188"/>
      <c r="I45" s="188"/>
      <c r="J45" s="188"/>
      <c r="K45" s="188"/>
      <c r="L45" s="188"/>
      <c r="M45" s="188"/>
      <c r="N45" s="188"/>
      <c r="O45" s="188"/>
      <c r="P45" s="189"/>
      <c r="Q45" s="105"/>
    </row>
    <row r="46" spans="1:17" ht="24.75" customHeight="1">
      <c r="A46" s="197"/>
      <c r="B46" s="228"/>
      <c r="C46" s="193" t="s">
        <v>74</v>
      </c>
      <c r="D46" s="194"/>
      <c r="E46" s="194"/>
      <c r="F46" s="194"/>
      <c r="G46" s="194"/>
      <c r="H46" s="194"/>
      <c r="I46" s="194"/>
      <c r="J46" s="194"/>
      <c r="K46" s="194"/>
      <c r="L46" s="194"/>
      <c r="M46" s="194"/>
      <c r="N46" s="194"/>
      <c r="O46" s="194"/>
      <c r="P46" s="195"/>
      <c r="Q46" s="105"/>
    </row>
    <row r="47" spans="1:17" ht="24.75" customHeight="1">
      <c r="A47" s="198"/>
      <c r="B47" s="229"/>
      <c r="C47" s="193" t="s">
        <v>1</v>
      </c>
      <c r="D47" s="194"/>
      <c r="E47" s="194"/>
      <c r="F47" s="194"/>
      <c r="G47" s="194"/>
      <c r="H47" s="194"/>
      <c r="I47" s="194"/>
      <c r="J47" s="194"/>
      <c r="K47" s="194"/>
      <c r="L47" s="194"/>
      <c r="M47" s="194"/>
      <c r="N47" s="194"/>
      <c r="O47" s="194"/>
      <c r="P47" s="195"/>
      <c r="Q47" s="105"/>
    </row>
    <row r="48" spans="1:17" ht="153.75" customHeight="1">
      <c r="A48" s="81" t="s">
        <v>228</v>
      </c>
      <c r="B48" s="71"/>
      <c r="C48" s="82" t="s">
        <v>301</v>
      </c>
      <c r="D48" s="64" t="s">
        <v>184</v>
      </c>
      <c r="E48" s="64" t="s">
        <v>36</v>
      </c>
      <c r="F48" s="61">
        <v>12.53</v>
      </c>
      <c r="G48" s="61">
        <v>5.37</v>
      </c>
      <c r="H48" s="61">
        <v>5.26</v>
      </c>
      <c r="I48" s="6">
        <v>7.42</v>
      </c>
      <c r="J48" s="61" t="s">
        <v>56</v>
      </c>
      <c r="K48" s="55">
        <v>911000</v>
      </c>
      <c r="L48" s="55">
        <v>911000</v>
      </c>
      <c r="M48" s="55">
        <v>68000</v>
      </c>
      <c r="N48" s="55">
        <v>34000</v>
      </c>
      <c r="O48" s="55">
        <v>34000</v>
      </c>
      <c r="P48" s="55" t="s">
        <v>78</v>
      </c>
      <c r="Q48" s="105"/>
    </row>
    <row r="49" spans="1:17" ht="24.75" customHeight="1">
      <c r="A49" s="185" t="s">
        <v>75</v>
      </c>
      <c r="B49" s="186"/>
      <c r="C49" s="186"/>
      <c r="D49" s="186"/>
      <c r="E49" s="186"/>
      <c r="F49" s="186"/>
      <c r="G49" s="186"/>
      <c r="H49" s="186"/>
      <c r="I49" s="186"/>
      <c r="J49" s="186"/>
      <c r="K49" s="186"/>
      <c r="L49" s="186"/>
      <c r="M49" s="186"/>
      <c r="N49" s="186"/>
      <c r="O49" s="186"/>
      <c r="P49" s="227"/>
      <c r="Q49" s="105"/>
    </row>
    <row r="50" spans="1:17" ht="23.25" customHeight="1">
      <c r="A50" s="182" t="s">
        <v>379</v>
      </c>
      <c r="B50" s="183"/>
      <c r="C50" s="183"/>
      <c r="D50" s="183"/>
      <c r="E50" s="183"/>
      <c r="F50" s="183"/>
      <c r="G50" s="183"/>
      <c r="H50" s="183"/>
      <c r="I50" s="183"/>
      <c r="J50" s="183"/>
      <c r="K50" s="183"/>
      <c r="L50" s="183"/>
      <c r="M50" s="183"/>
      <c r="N50" s="183"/>
      <c r="O50" s="183"/>
      <c r="P50" s="184"/>
      <c r="Q50" s="105"/>
    </row>
    <row r="51" spans="1:17" ht="27" customHeight="1">
      <c r="A51" s="182" t="s">
        <v>278</v>
      </c>
      <c r="B51" s="183"/>
      <c r="C51" s="183"/>
      <c r="D51" s="183"/>
      <c r="E51" s="183"/>
      <c r="F51" s="183"/>
      <c r="G51" s="183"/>
      <c r="H51" s="183"/>
      <c r="I51" s="183"/>
      <c r="J51" s="183"/>
      <c r="K51" s="183"/>
      <c r="L51" s="183"/>
      <c r="M51" s="183"/>
      <c r="N51" s="106">
        <f>N56</f>
        <v>15567</v>
      </c>
      <c r="O51" s="109"/>
      <c r="P51" s="110"/>
      <c r="Q51" s="105"/>
    </row>
    <row r="52" spans="1:17" ht="28.5" customHeight="1">
      <c r="A52" s="187" t="s">
        <v>47</v>
      </c>
      <c r="B52" s="188"/>
      <c r="C52" s="188"/>
      <c r="D52" s="188"/>
      <c r="E52" s="188"/>
      <c r="F52" s="188"/>
      <c r="G52" s="188"/>
      <c r="H52" s="188"/>
      <c r="I52" s="188"/>
      <c r="J52" s="188"/>
      <c r="K52" s="188"/>
      <c r="L52" s="188"/>
      <c r="M52" s="188"/>
      <c r="N52" s="188"/>
      <c r="O52" s="188"/>
      <c r="P52" s="189"/>
      <c r="Q52" s="105"/>
    </row>
    <row r="53" spans="1:17" ht="27" customHeight="1">
      <c r="A53" s="254" t="s">
        <v>76</v>
      </c>
      <c r="B53" s="187" t="s">
        <v>0</v>
      </c>
      <c r="C53" s="188"/>
      <c r="D53" s="188"/>
      <c r="E53" s="188"/>
      <c r="F53" s="188"/>
      <c r="G53" s="188"/>
      <c r="H53" s="188"/>
      <c r="I53" s="188"/>
      <c r="J53" s="188"/>
      <c r="K53" s="188"/>
      <c r="L53" s="188"/>
      <c r="M53" s="188"/>
      <c r="N53" s="188"/>
      <c r="O53" s="188"/>
      <c r="P53" s="189"/>
      <c r="Q53" s="105"/>
    </row>
    <row r="54" spans="1:17" ht="27" customHeight="1">
      <c r="A54" s="259"/>
      <c r="B54" s="436"/>
      <c r="C54" s="193" t="s">
        <v>51</v>
      </c>
      <c r="D54" s="194"/>
      <c r="E54" s="194"/>
      <c r="F54" s="194"/>
      <c r="G54" s="194"/>
      <c r="H54" s="194"/>
      <c r="I54" s="194"/>
      <c r="J54" s="194"/>
      <c r="K54" s="194"/>
      <c r="L54" s="194"/>
      <c r="M54" s="194"/>
      <c r="N54" s="194"/>
      <c r="O54" s="194"/>
      <c r="P54" s="195"/>
      <c r="Q54" s="105"/>
    </row>
    <row r="55" spans="1:17" ht="24.75" customHeight="1">
      <c r="A55" s="259"/>
      <c r="B55" s="437"/>
      <c r="C55" s="193" t="s">
        <v>124</v>
      </c>
      <c r="D55" s="194"/>
      <c r="E55" s="194"/>
      <c r="F55" s="194"/>
      <c r="G55" s="194"/>
      <c r="H55" s="194"/>
      <c r="I55" s="194"/>
      <c r="J55" s="194"/>
      <c r="K55" s="194"/>
      <c r="L55" s="194"/>
      <c r="M55" s="194"/>
      <c r="N55" s="194"/>
      <c r="O55" s="194"/>
      <c r="P55" s="195"/>
      <c r="Q55" s="105"/>
    </row>
    <row r="56" spans="1:17" ht="132.75" customHeight="1">
      <c r="A56" s="259"/>
      <c r="B56" s="437"/>
      <c r="C56" s="302" t="s">
        <v>333</v>
      </c>
      <c r="D56" s="248" t="s">
        <v>125</v>
      </c>
      <c r="E56" s="49" t="s">
        <v>334</v>
      </c>
      <c r="F56" s="112">
        <v>296000</v>
      </c>
      <c r="G56" s="34">
        <v>350000</v>
      </c>
      <c r="H56" s="34">
        <v>350000</v>
      </c>
      <c r="I56" s="35">
        <v>350000</v>
      </c>
      <c r="J56" s="279" t="s">
        <v>77</v>
      </c>
      <c r="K56" s="351">
        <v>237967</v>
      </c>
      <c r="L56" s="351">
        <v>237967</v>
      </c>
      <c r="M56" s="351">
        <v>185190</v>
      </c>
      <c r="N56" s="351">
        <v>15567</v>
      </c>
      <c r="O56" s="351">
        <v>28440</v>
      </c>
      <c r="P56" s="351">
        <v>28867</v>
      </c>
      <c r="Q56" s="105"/>
    </row>
    <row r="57" spans="1:17" ht="68.25" customHeight="1">
      <c r="A57" s="259"/>
      <c r="B57" s="437"/>
      <c r="C57" s="303"/>
      <c r="D57" s="250"/>
      <c r="E57" s="49" t="s">
        <v>412</v>
      </c>
      <c r="F57" s="34">
        <v>28512</v>
      </c>
      <c r="G57" s="34">
        <v>3000</v>
      </c>
      <c r="H57" s="34">
        <v>2500</v>
      </c>
      <c r="I57" s="35">
        <v>2500</v>
      </c>
      <c r="J57" s="279"/>
      <c r="K57" s="351"/>
      <c r="L57" s="351"/>
      <c r="M57" s="351"/>
      <c r="N57" s="351"/>
      <c r="O57" s="351"/>
      <c r="P57" s="351"/>
      <c r="Q57" s="105"/>
    </row>
    <row r="58" spans="1:17" ht="16.5" customHeight="1">
      <c r="A58" s="259"/>
      <c r="B58" s="437"/>
      <c r="C58" s="16" t="s">
        <v>209</v>
      </c>
      <c r="D58" s="16"/>
      <c r="E58" s="16"/>
      <c r="F58" s="16"/>
      <c r="G58" s="16"/>
      <c r="H58" s="16"/>
      <c r="I58" s="16"/>
      <c r="J58" s="279"/>
      <c r="K58" s="351"/>
      <c r="L58" s="351"/>
      <c r="M58" s="351"/>
      <c r="N58" s="351"/>
      <c r="O58" s="351"/>
      <c r="P58" s="351"/>
      <c r="Q58" s="105"/>
    </row>
    <row r="59" spans="1:17" ht="137.25" customHeight="1">
      <c r="A59" s="255"/>
      <c r="B59" s="438"/>
      <c r="C59" s="84" t="s">
        <v>333</v>
      </c>
      <c r="D59" s="49" t="s">
        <v>125</v>
      </c>
      <c r="E59" s="49" t="s">
        <v>344</v>
      </c>
      <c r="F59" s="113">
        <v>618</v>
      </c>
      <c r="G59" s="28">
        <v>300</v>
      </c>
      <c r="H59" s="28">
        <v>200</v>
      </c>
      <c r="I59" s="36">
        <v>200</v>
      </c>
      <c r="J59" s="279"/>
      <c r="K59" s="351"/>
      <c r="L59" s="351"/>
      <c r="M59" s="351"/>
      <c r="N59" s="351"/>
      <c r="O59" s="351"/>
      <c r="P59" s="351"/>
      <c r="Q59" s="105"/>
    </row>
    <row r="60" spans="1:17" s="114" customFormat="1" ht="22.5" customHeight="1">
      <c r="A60" s="185" t="s">
        <v>46</v>
      </c>
      <c r="B60" s="186"/>
      <c r="C60" s="186"/>
      <c r="D60" s="186"/>
      <c r="E60" s="186"/>
      <c r="F60" s="186"/>
      <c r="G60" s="186"/>
      <c r="H60" s="186"/>
      <c r="I60" s="186"/>
      <c r="J60" s="186"/>
      <c r="K60" s="186"/>
      <c r="L60" s="186"/>
      <c r="M60" s="186"/>
      <c r="N60" s="186"/>
      <c r="O60" s="186"/>
      <c r="P60" s="227"/>
      <c r="Q60" s="105"/>
    </row>
    <row r="61" spans="1:17" s="114" customFormat="1" ht="22.5" customHeight="1">
      <c r="A61" s="185" t="s">
        <v>461</v>
      </c>
      <c r="B61" s="186"/>
      <c r="C61" s="186"/>
      <c r="D61" s="186"/>
      <c r="E61" s="186"/>
      <c r="F61" s="186"/>
      <c r="G61" s="186"/>
      <c r="H61" s="186"/>
      <c r="I61" s="186"/>
      <c r="J61" s="186"/>
      <c r="K61" s="186"/>
      <c r="L61" s="186"/>
      <c r="M61" s="186"/>
      <c r="N61" s="186"/>
      <c r="O61" s="186"/>
      <c r="P61" s="227"/>
      <c r="Q61" s="105"/>
    </row>
    <row r="62" spans="1:17" s="116" customFormat="1" ht="16.5" customHeight="1">
      <c r="A62" s="185" t="s">
        <v>278</v>
      </c>
      <c r="B62" s="186"/>
      <c r="C62" s="186"/>
      <c r="D62" s="186"/>
      <c r="E62" s="186"/>
      <c r="F62" s="186"/>
      <c r="G62" s="186"/>
      <c r="H62" s="186"/>
      <c r="I62" s="186"/>
      <c r="J62" s="186"/>
      <c r="K62" s="186"/>
      <c r="L62" s="186"/>
      <c r="M62" s="186"/>
      <c r="N62" s="142">
        <f>N67+N68</f>
        <v>765192</v>
      </c>
      <c r="O62" s="143"/>
      <c r="P62" s="144"/>
      <c r="Q62" s="115"/>
    </row>
    <row r="63" spans="1:17" s="116" customFormat="1" ht="21.75" customHeight="1">
      <c r="A63" s="234" t="s">
        <v>47</v>
      </c>
      <c r="B63" s="235"/>
      <c r="C63" s="235"/>
      <c r="D63" s="235"/>
      <c r="E63" s="235"/>
      <c r="F63" s="235"/>
      <c r="G63" s="235"/>
      <c r="H63" s="235"/>
      <c r="I63" s="235"/>
      <c r="J63" s="235"/>
      <c r="K63" s="235"/>
      <c r="L63" s="235"/>
      <c r="M63" s="235"/>
      <c r="N63" s="235"/>
      <c r="O63" s="235"/>
      <c r="P63" s="236"/>
      <c r="Q63" s="115"/>
    </row>
    <row r="64" spans="1:17" s="116" customFormat="1" ht="21.75" customHeight="1">
      <c r="A64" s="251"/>
      <c r="B64" s="234" t="s">
        <v>0</v>
      </c>
      <c r="C64" s="235"/>
      <c r="D64" s="235"/>
      <c r="E64" s="235"/>
      <c r="F64" s="235"/>
      <c r="G64" s="235"/>
      <c r="H64" s="235"/>
      <c r="I64" s="235"/>
      <c r="J64" s="235"/>
      <c r="K64" s="235"/>
      <c r="L64" s="235"/>
      <c r="M64" s="235"/>
      <c r="N64" s="235"/>
      <c r="O64" s="235"/>
      <c r="P64" s="236"/>
      <c r="Q64" s="115"/>
    </row>
    <row r="65" spans="1:17" s="116" customFormat="1" ht="21.75" customHeight="1">
      <c r="A65" s="252"/>
      <c r="B65" s="240"/>
      <c r="C65" s="256" t="s">
        <v>51</v>
      </c>
      <c r="D65" s="257"/>
      <c r="E65" s="257"/>
      <c r="F65" s="257"/>
      <c r="G65" s="257"/>
      <c r="H65" s="257"/>
      <c r="I65" s="257"/>
      <c r="J65" s="257"/>
      <c r="K65" s="257"/>
      <c r="L65" s="257"/>
      <c r="M65" s="257"/>
      <c r="N65" s="257"/>
      <c r="O65" s="257"/>
      <c r="P65" s="258"/>
      <c r="Q65" s="115"/>
    </row>
    <row r="66" spans="1:17" s="118" customFormat="1" ht="21.75" customHeight="1">
      <c r="A66" s="253"/>
      <c r="B66" s="241"/>
      <c r="C66" s="256" t="s">
        <v>209</v>
      </c>
      <c r="D66" s="257"/>
      <c r="E66" s="257"/>
      <c r="F66" s="257"/>
      <c r="G66" s="257"/>
      <c r="H66" s="257"/>
      <c r="I66" s="257"/>
      <c r="J66" s="257"/>
      <c r="K66" s="257"/>
      <c r="L66" s="257"/>
      <c r="M66" s="257"/>
      <c r="N66" s="257"/>
      <c r="O66" s="257"/>
      <c r="P66" s="258"/>
      <c r="Q66" s="117"/>
    </row>
    <row r="67" spans="1:17" s="116" customFormat="1" ht="62.25" customHeight="1">
      <c r="A67" s="218" t="s">
        <v>157</v>
      </c>
      <c r="B67" s="152"/>
      <c r="C67" s="308" t="s">
        <v>305</v>
      </c>
      <c r="D67" s="199" t="s">
        <v>53</v>
      </c>
      <c r="E67" s="199" t="s">
        <v>425</v>
      </c>
      <c r="F67" s="204" t="s">
        <v>78</v>
      </c>
      <c r="G67" s="200">
        <v>50.85</v>
      </c>
      <c r="H67" s="200">
        <v>89.42</v>
      </c>
      <c r="I67" s="200">
        <v>100</v>
      </c>
      <c r="J67" s="204" t="s">
        <v>247</v>
      </c>
      <c r="K67" s="181">
        <v>1984052</v>
      </c>
      <c r="L67" s="181">
        <v>1984052</v>
      </c>
      <c r="M67" s="169">
        <v>975192</v>
      </c>
      <c r="N67" s="169">
        <v>765192</v>
      </c>
      <c r="O67" s="169">
        <v>210000</v>
      </c>
      <c r="P67" s="334" t="s">
        <v>78</v>
      </c>
      <c r="Q67" s="115"/>
    </row>
    <row r="68" spans="1:17" s="116" customFormat="1" ht="116.25" customHeight="1">
      <c r="A68" s="220"/>
      <c r="B68" s="153"/>
      <c r="C68" s="308"/>
      <c r="D68" s="199"/>
      <c r="E68" s="199"/>
      <c r="F68" s="204"/>
      <c r="G68" s="200"/>
      <c r="H68" s="200"/>
      <c r="I68" s="200"/>
      <c r="J68" s="204"/>
      <c r="K68" s="181"/>
      <c r="L68" s="181"/>
      <c r="M68" s="171"/>
      <c r="N68" s="171"/>
      <c r="O68" s="171"/>
      <c r="P68" s="336"/>
      <c r="Q68" s="119"/>
    </row>
    <row r="69" spans="1:17" ht="28.5" customHeight="1">
      <c r="A69" s="234" t="s">
        <v>351</v>
      </c>
      <c r="B69" s="235"/>
      <c r="C69" s="235"/>
      <c r="D69" s="235"/>
      <c r="E69" s="235"/>
      <c r="F69" s="235"/>
      <c r="G69" s="235"/>
      <c r="H69" s="235"/>
      <c r="I69" s="235"/>
      <c r="J69" s="235"/>
      <c r="K69" s="235"/>
      <c r="L69" s="235"/>
      <c r="M69" s="235"/>
      <c r="N69" s="235"/>
      <c r="O69" s="235"/>
      <c r="P69" s="236"/>
      <c r="Q69" s="105"/>
    </row>
    <row r="70" spans="1:17" ht="27" customHeight="1">
      <c r="A70" s="185" t="s">
        <v>110</v>
      </c>
      <c r="B70" s="186"/>
      <c r="C70" s="186"/>
      <c r="D70" s="186"/>
      <c r="E70" s="186"/>
      <c r="F70" s="186"/>
      <c r="G70" s="186"/>
      <c r="H70" s="186"/>
      <c r="I70" s="186"/>
      <c r="J70" s="186"/>
      <c r="K70" s="186"/>
      <c r="L70" s="186"/>
      <c r="M70" s="186"/>
      <c r="N70" s="186"/>
      <c r="O70" s="186"/>
      <c r="P70" s="227"/>
      <c r="Q70" s="105"/>
    </row>
    <row r="71" spans="1:17" ht="22.5" customHeight="1">
      <c r="A71" s="182" t="s">
        <v>380</v>
      </c>
      <c r="B71" s="183"/>
      <c r="C71" s="183"/>
      <c r="D71" s="183"/>
      <c r="E71" s="183"/>
      <c r="F71" s="183"/>
      <c r="G71" s="183"/>
      <c r="H71" s="183"/>
      <c r="I71" s="183"/>
      <c r="J71" s="183"/>
      <c r="K71" s="183"/>
      <c r="L71" s="183"/>
      <c r="M71" s="183"/>
      <c r="N71" s="183"/>
      <c r="O71" s="183"/>
      <c r="P71" s="184"/>
      <c r="Q71" s="105"/>
    </row>
    <row r="72" spans="1:17" ht="22.5" customHeight="1">
      <c r="A72" s="182" t="s">
        <v>277</v>
      </c>
      <c r="B72" s="183"/>
      <c r="C72" s="183"/>
      <c r="D72" s="183"/>
      <c r="E72" s="183"/>
      <c r="F72" s="183"/>
      <c r="G72" s="183"/>
      <c r="H72" s="183"/>
      <c r="I72" s="183"/>
      <c r="J72" s="183"/>
      <c r="K72" s="183"/>
      <c r="L72" s="183"/>
      <c r="M72" s="183"/>
      <c r="N72" s="106">
        <f>N77</f>
        <v>268104</v>
      </c>
      <c r="O72" s="109"/>
      <c r="P72" s="110"/>
      <c r="Q72" s="105"/>
    </row>
    <row r="73" spans="1:17" ht="21" customHeight="1">
      <c r="A73" s="187" t="s">
        <v>4</v>
      </c>
      <c r="B73" s="188"/>
      <c r="C73" s="188"/>
      <c r="D73" s="188"/>
      <c r="E73" s="188"/>
      <c r="F73" s="188"/>
      <c r="G73" s="188"/>
      <c r="H73" s="188"/>
      <c r="I73" s="188"/>
      <c r="J73" s="188"/>
      <c r="K73" s="188"/>
      <c r="L73" s="188"/>
      <c r="M73" s="188"/>
      <c r="N73" s="188"/>
      <c r="O73" s="188"/>
      <c r="P73" s="189"/>
      <c r="Q73" s="105"/>
    </row>
    <row r="74" spans="1:17" ht="21.75" customHeight="1">
      <c r="A74" s="196"/>
      <c r="B74" s="187" t="s">
        <v>14</v>
      </c>
      <c r="C74" s="188"/>
      <c r="D74" s="188"/>
      <c r="E74" s="188"/>
      <c r="F74" s="188"/>
      <c r="G74" s="188"/>
      <c r="H74" s="188"/>
      <c r="I74" s="188"/>
      <c r="J74" s="188"/>
      <c r="K74" s="188"/>
      <c r="L74" s="188"/>
      <c r="M74" s="188"/>
      <c r="N74" s="188"/>
      <c r="O74" s="188"/>
      <c r="P74" s="189"/>
      <c r="Q74" s="105"/>
    </row>
    <row r="75" spans="1:17" ht="20.25" customHeight="1">
      <c r="A75" s="197"/>
      <c r="B75" s="228"/>
      <c r="C75" s="193" t="s">
        <v>15</v>
      </c>
      <c r="D75" s="194"/>
      <c r="E75" s="194"/>
      <c r="F75" s="194"/>
      <c r="G75" s="194"/>
      <c r="H75" s="194"/>
      <c r="I75" s="194"/>
      <c r="J75" s="194"/>
      <c r="K75" s="194"/>
      <c r="L75" s="194"/>
      <c r="M75" s="194"/>
      <c r="N75" s="194"/>
      <c r="O75" s="194"/>
      <c r="P75" s="195"/>
      <c r="Q75" s="105"/>
    </row>
    <row r="76" spans="1:17" ht="20.25" customHeight="1">
      <c r="A76" s="198"/>
      <c r="B76" s="229"/>
      <c r="C76" s="193" t="s">
        <v>48</v>
      </c>
      <c r="D76" s="194"/>
      <c r="E76" s="194"/>
      <c r="F76" s="194"/>
      <c r="G76" s="194"/>
      <c r="H76" s="194"/>
      <c r="I76" s="194"/>
      <c r="J76" s="194"/>
      <c r="K76" s="194"/>
      <c r="L76" s="194"/>
      <c r="M76" s="194"/>
      <c r="N76" s="194"/>
      <c r="O76" s="194"/>
      <c r="P76" s="195"/>
      <c r="Q76" s="105"/>
    </row>
    <row r="77" spans="1:17" ht="120" customHeight="1">
      <c r="A77" s="61" t="s">
        <v>286</v>
      </c>
      <c r="B77" s="64"/>
      <c r="C77" s="82" t="s">
        <v>315</v>
      </c>
      <c r="D77" s="83" t="s">
        <v>94</v>
      </c>
      <c r="E77" s="83" t="s">
        <v>316</v>
      </c>
      <c r="F77" s="93">
        <v>44856</v>
      </c>
      <c r="G77" s="93">
        <v>44856</v>
      </c>
      <c r="H77" s="93">
        <v>44856</v>
      </c>
      <c r="I77" s="93" t="s">
        <v>78</v>
      </c>
      <c r="J77" s="65" t="s">
        <v>247</v>
      </c>
      <c r="K77" s="55">
        <v>757270</v>
      </c>
      <c r="L77" s="55">
        <v>757270</v>
      </c>
      <c r="M77" s="55">
        <v>375157</v>
      </c>
      <c r="N77" s="55">
        <v>268104</v>
      </c>
      <c r="O77" s="32">
        <v>107053</v>
      </c>
      <c r="P77" s="32" t="s">
        <v>78</v>
      </c>
      <c r="Q77" s="105"/>
    </row>
    <row r="78" spans="1:17" ht="33.75" customHeight="1">
      <c r="A78" s="185" t="s">
        <v>204</v>
      </c>
      <c r="B78" s="186"/>
      <c r="C78" s="186"/>
      <c r="D78" s="186"/>
      <c r="E78" s="186"/>
      <c r="F78" s="186"/>
      <c r="G78" s="186"/>
      <c r="H78" s="186"/>
      <c r="I78" s="186"/>
      <c r="J78" s="186"/>
      <c r="K78" s="186"/>
      <c r="L78" s="186"/>
      <c r="M78" s="186"/>
      <c r="N78" s="186"/>
      <c r="O78" s="186"/>
      <c r="P78" s="227"/>
      <c r="Q78" s="105"/>
    </row>
    <row r="79" spans="1:17" ht="29.25" customHeight="1">
      <c r="A79" s="182" t="s">
        <v>408</v>
      </c>
      <c r="B79" s="183"/>
      <c r="C79" s="183"/>
      <c r="D79" s="183"/>
      <c r="E79" s="183"/>
      <c r="F79" s="183"/>
      <c r="G79" s="183"/>
      <c r="H79" s="183"/>
      <c r="I79" s="183"/>
      <c r="J79" s="183"/>
      <c r="K79" s="183"/>
      <c r="L79" s="183"/>
      <c r="M79" s="183"/>
      <c r="N79" s="183"/>
      <c r="O79" s="183"/>
      <c r="P79" s="184"/>
      <c r="Q79" s="105"/>
    </row>
    <row r="80" spans="1:17" ht="29.25" customHeight="1">
      <c r="A80" s="182" t="s">
        <v>280</v>
      </c>
      <c r="B80" s="183"/>
      <c r="C80" s="183"/>
      <c r="D80" s="183"/>
      <c r="E80" s="183"/>
      <c r="F80" s="183"/>
      <c r="G80" s="183"/>
      <c r="H80" s="183"/>
      <c r="I80" s="183"/>
      <c r="J80" s="183"/>
      <c r="K80" s="183"/>
      <c r="L80" s="183"/>
      <c r="M80" s="183"/>
      <c r="N80" s="106">
        <f>N85</f>
        <v>53473</v>
      </c>
      <c r="O80" s="109"/>
      <c r="P80" s="110"/>
      <c r="Q80" s="108"/>
    </row>
    <row r="81" spans="1:17" ht="27" customHeight="1">
      <c r="A81" s="187" t="s">
        <v>156</v>
      </c>
      <c r="B81" s="188"/>
      <c r="C81" s="188"/>
      <c r="D81" s="188"/>
      <c r="E81" s="188"/>
      <c r="F81" s="188"/>
      <c r="G81" s="188"/>
      <c r="H81" s="188"/>
      <c r="I81" s="188"/>
      <c r="J81" s="188"/>
      <c r="K81" s="188"/>
      <c r="L81" s="188"/>
      <c r="M81" s="188"/>
      <c r="N81" s="188"/>
      <c r="O81" s="188"/>
      <c r="P81" s="189"/>
      <c r="Q81" s="105"/>
    </row>
    <row r="82" spans="1:17" ht="27" customHeight="1">
      <c r="A82" s="348"/>
      <c r="B82" s="187" t="s">
        <v>189</v>
      </c>
      <c r="C82" s="188"/>
      <c r="D82" s="188"/>
      <c r="E82" s="188"/>
      <c r="F82" s="188"/>
      <c r="G82" s="188"/>
      <c r="H82" s="188"/>
      <c r="I82" s="188"/>
      <c r="J82" s="188"/>
      <c r="K82" s="188"/>
      <c r="L82" s="188"/>
      <c r="M82" s="188"/>
      <c r="N82" s="188"/>
      <c r="O82" s="188"/>
      <c r="P82" s="189"/>
      <c r="Q82" s="105"/>
    </row>
    <row r="83" spans="1:17" ht="27" customHeight="1">
      <c r="A83" s="349"/>
      <c r="B83" s="191"/>
      <c r="C83" s="193" t="s">
        <v>190</v>
      </c>
      <c r="D83" s="194"/>
      <c r="E83" s="194"/>
      <c r="F83" s="194"/>
      <c r="G83" s="194"/>
      <c r="H83" s="194"/>
      <c r="I83" s="194"/>
      <c r="J83" s="194"/>
      <c r="K83" s="194"/>
      <c r="L83" s="194"/>
      <c r="M83" s="194"/>
      <c r="N83" s="194"/>
      <c r="O83" s="194"/>
      <c r="P83" s="195"/>
      <c r="Q83" s="105"/>
    </row>
    <row r="84" spans="1:17" ht="27" customHeight="1">
      <c r="A84" s="350"/>
      <c r="B84" s="192"/>
      <c r="C84" s="193" t="s">
        <v>191</v>
      </c>
      <c r="D84" s="194"/>
      <c r="E84" s="194"/>
      <c r="F84" s="194"/>
      <c r="G84" s="194"/>
      <c r="H84" s="194"/>
      <c r="I84" s="194"/>
      <c r="J84" s="194"/>
      <c r="K84" s="194"/>
      <c r="L84" s="194"/>
      <c r="M84" s="194"/>
      <c r="N84" s="194"/>
      <c r="O84" s="194"/>
      <c r="P84" s="195"/>
      <c r="Q84" s="105"/>
    </row>
    <row r="85" spans="1:17" ht="153" customHeight="1">
      <c r="A85" s="81" t="s">
        <v>288</v>
      </c>
      <c r="B85" s="71"/>
      <c r="C85" s="82" t="s">
        <v>317</v>
      </c>
      <c r="D85" s="64" t="s">
        <v>192</v>
      </c>
      <c r="E85" s="30" t="s">
        <v>353</v>
      </c>
      <c r="F85" s="93" t="s">
        <v>78</v>
      </c>
      <c r="G85" s="93">
        <v>23387</v>
      </c>
      <c r="H85" s="93">
        <v>23387</v>
      </c>
      <c r="I85" s="93" t="s">
        <v>78</v>
      </c>
      <c r="J85" s="61" t="s">
        <v>193</v>
      </c>
      <c r="K85" s="55">
        <v>290201</v>
      </c>
      <c r="L85" s="55">
        <v>290201</v>
      </c>
      <c r="M85" s="55">
        <v>123272</v>
      </c>
      <c r="N85" s="55">
        <v>53473</v>
      </c>
      <c r="O85" s="55">
        <v>69799</v>
      </c>
      <c r="P85" s="55" t="s">
        <v>78</v>
      </c>
      <c r="Q85" s="105"/>
    </row>
    <row r="86" spans="1:17" ht="22.5" customHeight="1">
      <c r="A86" s="185" t="s">
        <v>238</v>
      </c>
      <c r="B86" s="186"/>
      <c r="C86" s="186"/>
      <c r="D86" s="186"/>
      <c r="E86" s="186"/>
      <c r="F86" s="186"/>
      <c r="G86" s="186"/>
      <c r="H86" s="186"/>
      <c r="I86" s="186"/>
      <c r="J86" s="186"/>
      <c r="K86" s="186"/>
      <c r="L86" s="186"/>
      <c r="M86" s="186"/>
      <c r="N86" s="186"/>
      <c r="O86" s="186"/>
      <c r="P86" s="227"/>
      <c r="Q86" s="105"/>
    </row>
    <row r="87" spans="1:17" ht="20.25" customHeight="1">
      <c r="A87" s="182" t="s">
        <v>381</v>
      </c>
      <c r="B87" s="183"/>
      <c r="C87" s="183"/>
      <c r="D87" s="183"/>
      <c r="E87" s="183"/>
      <c r="F87" s="183"/>
      <c r="G87" s="183"/>
      <c r="H87" s="183"/>
      <c r="I87" s="183"/>
      <c r="J87" s="183"/>
      <c r="K87" s="183"/>
      <c r="L87" s="183"/>
      <c r="M87" s="183"/>
      <c r="N87" s="183"/>
      <c r="O87" s="183"/>
      <c r="P87" s="184"/>
      <c r="Q87" s="105"/>
    </row>
    <row r="88" spans="1:17" ht="18.75" customHeight="1">
      <c r="A88" s="182" t="s">
        <v>284</v>
      </c>
      <c r="B88" s="183"/>
      <c r="C88" s="183"/>
      <c r="D88" s="183"/>
      <c r="E88" s="183"/>
      <c r="F88" s="183"/>
      <c r="G88" s="183"/>
      <c r="H88" s="183"/>
      <c r="I88" s="183"/>
      <c r="J88" s="183"/>
      <c r="K88" s="183"/>
      <c r="L88" s="183"/>
      <c r="M88" s="184"/>
      <c r="N88" s="106">
        <f>N93</f>
        <v>20000</v>
      </c>
      <c r="O88" s="109"/>
      <c r="P88" s="110"/>
      <c r="Q88" s="105"/>
    </row>
    <row r="89" spans="1:17" ht="18.75" customHeight="1">
      <c r="A89" s="295" t="s">
        <v>4</v>
      </c>
      <c r="B89" s="296"/>
      <c r="C89" s="296"/>
      <c r="D89" s="296"/>
      <c r="E89" s="296"/>
      <c r="F89" s="296"/>
      <c r="G89" s="296"/>
      <c r="H89" s="296"/>
      <c r="I89" s="296"/>
      <c r="J89" s="296"/>
      <c r="K89" s="296"/>
      <c r="L89" s="296"/>
      <c r="M89" s="296"/>
      <c r="N89" s="296"/>
      <c r="O89" s="296"/>
      <c r="P89" s="297"/>
      <c r="Q89" s="105"/>
    </row>
    <row r="90" spans="1:17" ht="18.75" customHeight="1">
      <c r="A90" s="260"/>
      <c r="B90" s="263" t="s">
        <v>239</v>
      </c>
      <c r="C90" s="264"/>
      <c r="D90" s="264"/>
      <c r="E90" s="264"/>
      <c r="F90" s="264"/>
      <c r="G90" s="264"/>
      <c r="H90" s="264"/>
      <c r="I90" s="264"/>
      <c r="J90" s="264"/>
      <c r="K90" s="264"/>
      <c r="L90" s="264"/>
      <c r="M90" s="264"/>
      <c r="N90" s="264"/>
      <c r="O90" s="264"/>
      <c r="P90" s="265"/>
      <c r="Q90" s="105"/>
    </row>
    <row r="91" spans="1:17" ht="18.75" customHeight="1">
      <c r="A91" s="261"/>
      <c r="B91" s="260"/>
      <c r="C91" s="68" t="s">
        <v>240</v>
      </c>
      <c r="D91" s="68"/>
      <c r="E91" s="68"/>
      <c r="F91" s="68"/>
      <c r="G91" s="68"/>
      <c r="H91" s="68"/>
      <c r="I91" s="68"/>
      <c r="J91" s="68"/>
      <c r="K91" s="68"/>
      <c r="L91" s="68"/>
      <c r="M91" s="68"/>
      <c r="N91" s="68"/>
      <c r="O91" s="68"/>
      <c r="P91" s="69"/>
      <c r="Q91" s="105"/>
    </row>
    <row r="92" spans="1:17" ht="18.75" customHeight="1">
      <c r="A92" s="262"/>
      <c r="B92" s="262"/>
      <c r="C92" s="263" t="s">
        <v>241</v>
      </c>
      <c r="D92" s="264"/>
      <c r="E92" s="264"/>
      <c r="F92" s="264"/>
      <c r="G92" s="264"/>
      <c r="H92" s="264"/>
      <c r="I92" s="264"/>
      <c r="J92" s="264"/>
      <c r="K92" s="264"/>
      <c r="L92" s="264"/>
      <c r="M92" s="264"/>
      <c r="N92" s="264"/>
      <c r="O92" s="264"/>
      <c r="P92" s="265"/>
      <c r="Q92" s="105"/>
    </row>
    <row r="93" spans="1:17" ht="18.75" customHeight="1">
      <c r="A93" s="218" t="s">
        <v>292</v>
      </c>
      <c r="B93" s="228"/>
      <c r="C93" s="302" t="s">
        <v>318</v>
      </c>
      <c r="D93" s="221" t="s">
        <v>427</v>
      </c>
      <c r="E93" s="221" t="s">
        <v>319</v>
      </c>
      <c r="F93" s="306">
        <v>0</v>
      </c>
      <c r="G93" s="304">
        <v>18000</v>
      </c>
      <c r="H93" s="304">
        <v>18000</v>
      </c>
      <c r="I93" s="304">
        <v>18000</v>
      </c>
      <c r="J93" s="298" t="s">
        <v>175</v>
      </c>
      <c r="K93" s="304">
        <v>600000</v>
      </c>
      <c r="L93" s="304">
        <v>400000</v>
      </c>
      <c r="M93" s="178">
        <v>368000</v>
      </c>
      <c r="N93" s="181">
        <v>20000</v>
      </c>
      <c r="O93" s="181">
        <v>120000</v>
      </c>
      <c r="P93" s="181">
        <v>128000</v>
      </c>
      <c r="Q93" s="105"/>
    </row>
    <row r="94" spans="1:17" ht="18.75" customHeight="1">
      <c r="A94" s="219"/>
      <c r="B94" s="353"/>
      <c r="C94" s="339"/>
      <c r="D94" s="222"/>
      <c r="E94" s="222"/>
      <c r="F94" s="352"/>
      <c r="G94" s="340"/>
      <c r="H94" s="340"/>
      <c r="I94" s="340"/>
      <c r="J94" s="361"/>
      <c r="K94" s="340"/>
      <c r="L94" s="340"/>
      <c r="M94" s="179"/>
      <c r="N94" s="181"/>
      <c r="O94" s="181"/>
      <c r="P94" s="181"/>
      <c r="Q94" s="105"/>
    </row>
    <row r="95" spans="1:17" ht="101.25" customHeight="1">
      <c r="A95" s="220"/>
      <c r="B95" s="229"/>
      <c r="C95" s="303"/>
      <c r="D95" s="223"/>
      <c r="E95" s="223"/>
      <c r="F95" s="307"/>
      <c r="G95" s="305"/>
      <c r="H95" s="305"/>
      <c r="I95" s="305"/>
      <c r="J95" s="299"/>
      <c r="K95" s="305"/>
      <c r="L95" s="305"/>
      <c r="M95" s="180"/>
      <c r="N95" s="181"/>
      <c r="O95" s="181"/>
      <c r="P95" s="181"/>
      <c r="Q95" s="108"/>
    </row>
    <row r="96" spans="1:17" ht="24.75" customHeight="1">
      <c r="A96" s="185" t="s">
        <v>158</v>
      </c>
      <c r="B96" s="186"/>
      <c r="C96" s="186"/>
      <c r="D96" s="186"/>
      <c r="E96" s="186"/>
      <c r="F96" s="186"/>
      <c r="G96" s="186"/>
      <c r="H96" s="186"/>
      <c r="I96" s="186"/>
      <c r="J96" s="186"/>
      <c r="K96" s="186"/>
      <c r="L96" s="186"/>
      <c r="M96" s="186"/>
      <c r="N96" s="186"/>
      <c r="O96" s="186"/>
      <c r="P96" s="227"/>
      <c r="Q96" s="105"/>
    </row>
    <row r="97" spans="1:18" ht="22.5" customHeight="1">
      <c r="A97" s="182" t="s">
        <v>382</v>
      </c>
      <c r="B97" s="183"/>
      <c r="C97" s="183"/>
      <c r="D97" s="183"/>
      <c r="E97" s="183"/>
      <c r="F97" s="183"/>
      <c r="G97" s="183"/>
      <c r="H97" s="183"/>
      <c r="I97" s="183"/>
      <c r="J97" s="183"/>
      <c r="K97" s="183"/>
      <c r="L97" s="183"/>
      <c r="M97" s="183"/>
      <c r="N97" s="183"/>
      <c r="O97" s="183"/>
      <c r="P97" s="184"/>
      <c r="Q97" s="105"/>
    </row>
    <row r="98" spans="1:18" ht="22.5" customHeight="1">
      <c r="A98" s="182" t="s">
        <v>279</v>
      </c>
      <c r="B98" s="183"/>
      <c r="C98" s="183"/>
      <c r="D98" s="183"/>
      <c r="E98" s="183"/>
      <c r="F98" s="183"/>
      <c r="G98" s="183"/>
      <c r="H98" s="183"/>
      <c r="I98" s="183"/>
      <c r="J98" s="183"/>
      <c r="K98" s="183"/>
      <c r="L98" s="183"/>
      <c r="M98" s="183"/>
      <c r="N98" s="106">
        <f>N103+N104</f>
        <v>11000</v>
      </c>
      <c r="O98" s="109"/>
      <c r="P98" s="110"/>
      <c r="Q98" s="105"/>
    </row>
    <row r="99" spans="1:18" ht="18.75" customHeight="1">
      <c r="A99" s="187" t="s">
        <v>4</v>
      </c>
      <c r="B99" s="188"/>
      <c r="C99" s="188"/>
      <c r="D99" s="188"/>
      <c r="E99" s="188"/>
      <c r="F99" s="188"/>
      <c r="G99" s="188"/>
      <c r="H99" s="188"/>
      <c r="I99" s="188"/>
      <c r="J99" s="188"/>
      <c r="K99" s="188"/>
      <c r="L99" s="188"/>
      <c r="M99" s="188"/>
      <c r="N99" s="188"/>
      <c r="O99" s="188"/>
      <c r="P99" s="189"/>
      <c r="Q99" s="105"/>
    </row>
    <row r="100" spans="1:18" ht="18" customHeight="1">
      <c r="A100" s="196"/>
      <c r="B100" s="187" t="s">
        <v>14</v>
      </c>
      <c r="C100" s="188"/>
      <c r="D100" s="188"/>
      <c r="E100" s="188"/>
      <c r="F100" s="188"/>
      <c r="G100" s="188"/>
      <c r="H100" s="188"/>
      <c r="I100" s="188"/>
      <c r="J100" s="188"/>
      <c r="K100" s="188"/>
      <c r="L100" s="188"/>
      <c r="M100" s="188"/>
      <c r="N100" s="188"/>
      <c r="O100" s="188"/>
      <c r="P100" s="189"/>
      <c r="Q100" s="105"/>
    </row>
    <row r="101" spans="1:18" ht="22.5" customHeight="1">
      <c r="A101" s="197"/>
      <c r="B101" s="228"/>
      <c r="C101" s="193" t="s">
        <v>15</v>
      </c>
      <c r="D101" s="194"/>
      <c r="E101" s="194"/>
      <c r="F101" s="194"/>
      <c r="G101" s="194"/>
      <c r="H101" s="194"/>
      <c r="I101" s="194"/>
      <c r="J101" s="194"/>
      <c r="K101" s="194"/>
      <c r="L101" s="194"/>
      <c r="M101" s="194"/>
      <c r="N101" s="194"/>
      <c r="O101" s="194"/>
      <c r="P101" s="195"/>
      <c r="Q101" s="105"/>
    </row>
    <row r="102" spans="1:18" ht="18.75" customHeight="1">
      <c r="A102" s="198"/>
      <c r="B102" s="229"/>
      <c r="C102" s="193" t="s">
        <v>59</v>
      </c>
      <c r="D102" s="194"/>
      <c r="E102" s="194"/>
      <c r="F102" s="194"/>
      <c r="G102" s="194"/>
      <c r="H102" s="194"/>
      <c r="I102" s="194"/>
      <c r="J102" s="194"/>
      <c r="K102" s="194"/>
      <c r="L102" s="194"/>
      <c r="M102" s="194"/>
      <c r="N102" s="194"/>
      <c r="O102" s="194"/>
      <c r="P102" s="195"/>
      <c r="Q102" s="105"/>
    </row>
    <row r="103" spans="1:18" ht="87.75" customHeight="1">
      <c r="A103" s="61" t="s">
        <v>287</v>
      </c>
      <c r="B103" s="64"/>
      <c r="C103" s="289" t="s">
        <v>416</v>
      </c>
      <c r="D103" s="221" t="s">
        <v>99</v>
      </c>
      <c r="E103" s="221" t="s">
        <v>141</v>
      </c>
      <c r="F103" s="344" t="s">
        <v>345</v>
      </c>
      <c r="G103" s="169">
        <v>80</v>
      </c>
      <c r="H103" s="368" t="s">
        <v>78</v>
      </c>
      <c r="I103" s="337" t="s">
        <v>78</v>
      </c>
      <c r="J103" s="224" t="s">
        <v>98</v>
      </c>
      <c r="K103" s="175">
        <v>242922</v>
      </c>
      <c r="L103" s="175">
        <v>242922</v>
      </c>
      <c r="M103" s="55">
        <v>10000</v>
      </c>
      <c r="N103" s="55">
        <v>10000</v>
      </c>
      <c r="O103" s="32" t="s">
        <v>78</v>
      </c>
      <c r="P103" s="32" t="s">
        <v>78</v>
      </c>
      <c r="Q103" s="105"/>
    </row>
    <row r="104" spans="1:18" ht="87.75" customHeight="1">
      <c r="A104" s="61" t="s">
        <v>30</v>
      </c>
      <c r="B104" s="64"/>
      <c r="C104" s="291"/>
      <c r="D104" s="223"/>
      <c r="E104" s="223"/>
      <c r="F104" s="239"/>
      <c r="G104" s="171"/>
      <c r="H104" s="369"/>
      <c r="I104" s="338"/>
      <c r="J104" s="226"/>
      <c r="K104" s="177"/>
      <c r="L104" s="177"/>
      <c r="M104" s="55">
        <v>1000</v>
      </c>
      <c r="N104" s="55">
        <v>1000</v>
      </c>
      <c r="O104" s="32" t="s">
        <v>78</v>
      </c>
      <c r="P104" s="32" t="s">
        <v>78</v>
      </c>
      <c r="Q104" s="105"/>
    </row>
    <row r="105" spans="1:18" ht="27" customHeight="1">
      <c r="A105" s="185" t="s">
        <v>289</v>
      </c>
      <c r="B105" s="186"/>
      <c r="C105" s="186"/>
      <c r="D105" s="186"/>
      <c r="E105" s="186"/>
      <c r="F105" s="186"/>
      <c r="G105" s="186"/>
      <c r="H105" s="186"/>
      <c r="I105" s="186"/>
      <c r="J105" s="186"/>
      <c r="K105" s="186"/>
      <c r="L105" s="186"/>
      <c r="M105" s="186"/>
      <c r="N105" s="186"/>
      <c r="O105" s="186"/>
      <c r="P105" s="227"/>
      <c r="Q105" s="105"/>
    </row>
    <row r="106" spans="1:18" ht="22.5" customHeight="1">
      <c r="A106" s="182" t="s">
        <v>428</v>
      </c>
      <c r="B106" s="183"/>
      <c r="C106" s="183"/>
      <c r="D106" s="183"/>
      <c r="E106" s="183"/>
      <c r="F106" s="183"/>
      <c r="G106" s="183"/>
      <c r="H106" s="183"/>
      <c r="I106" s="183"/>
      <c r="J106" s="183"/>
      <c r="K106" s="183"/>
      <c r="L106" s="183"/>
      <c r="M106" s="183"/>
      <c r="N106" s="183"/>
      <c r="O106" s="183"/>
      <c r="P106" s="184"/>
      <c r="Q106" s="105"/>
    </row>
    <row r="107" spans="1:18" ht="22.5" customHeight="1">
      <c r="A107" s="182" t="s">
        <v>275</v>
      </c>
      <c r="B107" s="183"/>
      <c r="C107" s="183"/>
      <c r="D107" s="183"/>
      <c r="E107" s="183"/>
      <c r="F107" s="183"/>
      <c r="G107" s="183"/>
      <c r="H107" s="183"/>
      <c r="I107" s="183"/>
      <c r="J107" s="183"/>
      <c r="K107" s="183"/>
      <c r="L107" s="183"/>
      <c r="M107" s="184">
        <v>97000</v>
      </c>
      <c r="N107" s="120">
        <f>SUM(N112,N113)</f>
        <v>152083</v>
      </c>
      <c r="O107" s="16"/>
      <c r="P107" s="95"/>
      <c r="Q107" s="105"/>
    </row>
    <row r="108" spans="1:18" ht="20.25" customHeight="1">
      <c r="A108" s="295" t="s">
        <v>4</v>
      </c>
      <c r="B108" s="296"/>
      <c r="C108" s="296"/>
      <c r="D108" s="296"/>
      <c r="E108" s="296"/>
      <c r="F108" s="296"/>
      <c r="G108" s="296"/>
      <c r="H108" s="296"/>
      <c r="I108" s="296"/>
      <c r="J108" s="296"/>
      <c r="K108" s="296"/>
      <c r="L108" s="296"/>
      <c r="M108" s="296"/>
      <c r="N108" s="296"/>
      <c r="O108" s="296"/>
      <c r="P108" s="297"/>
      <c r="Q108" s="105"/>
    </row>
    <row r="109" spans="1:18" ht="19.5" customHeight="1">
      <c r="A109" s="24"/>
      <c r="B109" s="40" t="s">
        <v>267</v>
      </c>
      <c r="C109" s="41"/>
      <c r="D109" s="41"/>
      <c r="E109" s="41"/>
      <c r="F109" s="41"/>
      <c r="G109" s="41"/>
      <c r="H109" s="41"/>
      <c r="I109" s="41"/>
      <c r="J109" s="41"/>
      <c r="K109" s="41"/>
      <c r="L109" s="41"/>
      <c r="M109" s="41"/>
      <c r="N109" s="41"/>
      <c r="O109" s="41"/>
      <c r="P109" s="42"/>
      <c r="Q109" s="105"/>
    </row>
    <row r="110" spans="1:18" ht="19.5" customHeight="1">
      <c r="A110" s="24"/>
      <c r="B110" s="262"/>
      <c r="C110" s="14" t="s">
        <v>240</v>
      </c>
      <c r="D110" s="11"/>
      <c r="E110" s="11"/>
      <c r="F110" s="11"/>
      <c r="G110" s="11"/>
      <c r="H110" s="11"/>
      <c r="I110" s="11"/>
      <c r="J110" s="10"/>
      <c r="K110" s="11"/>
      <c r="L110" s="11"/>
      <c r="M110" s="11"/>
      <c r="N110" s="11"/>
      <c r="O110" s="11"/>
      <c r="P110" s="25"/>
      <c r="Q110" s="105"/>
    </row>
    <row r="111" spans="1:18" ht="23.25" customHeight="1">
      <c r="A111" s="24"/>
      <c r="B111" s="190"/>
      <c r="C111" s="263" t="s">
        <v>268</v>
      </c>
      <c r="D111" s="264"/>
      <c r="E111" s="264"/>
      <c r="F111" s="264"/>
      <c r="G111" s="264"/>
      <c r="H111" s="264"/>
      <c r="I111" s="264"/>
      <c r="J111" s="264"/>
      <c r="K111" s="264"/>
      <c r="L111" s="264"/>
      <c r="M111" s="264"/>
      <c r="N111" s="264"/>
      <c r="O111" s="264"/>
      <c r="P111" s="265"/>
      <c r="Q111" s="105"/>
    </row>
    <row r="112" spans="1:18" ht="150" customHeight="1">
      <c r="A112" s="62" t="s">
        <v>321</v>
      </c>
      <c r="B112" s="79"/>
      <c r="C112" s="86" t="s">
        <v>445</v>
      </c>
      <c r="D112" s="76" t="s">
        <v>324</v>
      </c>
      <c r="E112" s="164" t="s">
        <v>462</v>
      </c>
      <c r="F112" s="63">
        <v>0</v>
      </c>
      <c r="G112" s="166">
        <v>2.66</v>
      </c>
      <c r="H112" s="166">
        <v>2.68</v>
      </c>
      <c r="I112" s="167">
        <v>2.73</v>
      </c>
      <c r="J112" s="272" t="s">
        <v>178</v>
      </c>
      <c r="K112" s="43">
        <v>906851</v>
      </c>
      <c r="L112" s="43">
        <v>906851</v>
      </c>
      <c r="M112" s="33">
        <v>446740</v>
      </c>
      <c r="N112" s="33">
        <v>122533</v>
      </c>
      <c r="O112" s="33">
        <v>120863</v>
      </c>
      <c r="P112" s="33">
        <v>120813</v>
      </c>
      <c r="Q112" s="108"/>
      <c r="R112" s="121"/>
    </row>
    <row r="113" spans="1:18" ht="18" customHeight="1">
      <c r="A113" s="91" t="s">
        <v>9</v>
      </c>
      <c r="B113" s="12"/>
      <c r="C113" s="37"/>
      <c r="D113" s="38"/>
      <c r="E113" s="38"/>
      <c r="F113" s="38"/>
      <c r="G113" s="38"/>
      <c r="H113" s="38"/>
      <c r="I113" s="39"/>
      <c r="J113" s="272"/>
      <c r="K113" s="273">
        <v>172825</v>
      </c>
      <c r="L113" s="273">
        <v>172825</v>
      </c>
      <c r="M113" s="341">
        <v>118260</v>
      </c>
      <c r="N113" s="341">
        <v>29550</v>
      </c>
      <c r="O113" s="341">
        <v>29550</v>
      </c>
      <c r="P113" s="341">
        <v>29580</v>
      </c>
      <c r="Q113" s="108"/>
      <c r="R113" s="121"/>
    </row>
    <row r="114" spans="1:18" ht="18" customHeight="1">
      <c r="A114" s="13"/>
      <c r="B114" s="14" t="s">
        <v>73</v>
      </c>
      <c r="C114" s="15"/>
      <c r="D114" s="16"/>
      <c r="E114" s="16"/>
      <c r="F114" s="16"/>
      <c r="G114" s="16"/>
      <c r="H114" s="16"/>
      <c r="I114" s="16"/>
      <c r="J114" s="272"/>
      <c r="K114" s="274"/>
      <c r="L114" s="274"/>
      <c r="M114" s="342"/>
      <c r="N114" s="342"/>
      <c r="O114" s="342"/>
      <c r="P114" s="342"/>
      <c r="Q114" s="108"/>
      <c r="R114" s="121"/>
    </row>
    <row r="115" spans="1:18" ht="18" customHeight="1">
      <c r="A115" s="80"/>
      <c r="B115" s="13"/>
      <c r="C115" s="17" t="s">
        <v>269</v>
      </c>
      <c r="D115" s="18"/>
      <c r="E115" s="18"/>
      <c r="F115" s="18"/>
      <c r="G115" s="18"/>
      <c r="H115" s="18"/>
      <c r="I115" s="18"/>
      <c r="J115" s="272"/>
      <c r="K115" s="274"/>
      <c r="L115" s="274"/>
      <c r="M115" s="342"/>
      <c r="N115" s="342"/>
      <c r="O115" s="342"/>
      <c r="P115" s="342"/>
      <c r="Q115" s="108"/>
      <c r="R115" s="121"/>
    </row>
    <row r="116" spans="1:18">
      <c r="A116" s="70"/>
      <c r="B116" s="19"/>
      <c r="C116" s="20" t="s">
        <v>270</v>
      </c>
      <c r="D116" s="21"/>
      <c r="E116" s="21"/>
      <c r="F116" s="21"/>
      <c r="G116" s="21"/>
      <c r="H116" s="21"/>
      <c r="I116" s="21"/>
      <c r="J116" s="272"/>
      <c r="K116" s="274"/>
      <c r="L116" s="274"/>
      <c r="M116" s="342"/>
      <c r="N116" s="342"/>
      <c r="O116" s="342"/>
      <c r="P116" s="342"/>
      <c r="Q116" s="108"/>
      <c r="R116" s="121"/>
    </row>
    <row r="117" spans="1:18" ht="121.5" customHeight="1">
      <c r="A117" s="61" t="s">
        <v>320</v>
      </c>
      <c r="B117" s="71"/>
      <c r="C117" s="84" t="s">
        <v>446</v>
      </c>
      <c r="D117" s="77" t="s">
        <v>324</v>
      </c>
      <c r="E117" s="165" t="s">
        <v>463</v>
      </c>
      <c r="F117" s="78">
        <v>0</v>
      </c>
      <c r="G117" s="163">
        <v>5</v>
      </c>
      <c r="H117" s="163">
        <v>5</v>
      </c>
      <c r="I117" s="168">
        <v>5</v>
      </c>
      <c r="J117" s="272"/>
      <c r="K117" s="275"/>
      <c r="L117" s="275"/>
      <c r="M117" s="343"/>
      <c r="N117" s="343"/>
      <c r="O117" s="343"/>
      <c r="P117" s="343"/>
      <c r="Q117" s="108"/>
      <c r="R117" s="121"/>
    </row>
    <row r="118" spans="1:18">
      <c r="A118" s="185" t="s">
        <v>152</v>
      </c>
      <c r="B118" s="186"/>
      <c r="C118" s="186"/>
      <c r="D118" s="186"/>
      <c r="E118" s="186"/>
      <c r="F118" s="186"/>
      <c r="G118" s="186"/>
      <c r="H118" s="186"/>
      <c r="I118" s="186"/>
      <c r="J118" s="186"/>
      <c r="K118" s="186"/>
      <c r="L118" s="186"/>
      <c r="M118" s="186"/>
      <c r="N118" s="186"/>
      <c r="O118" s="186"/>
      <c r="P118" s="227"/>
      <c r="Q118" s="105"/>
    </row>
    <row r="119" spans="1:18">
      <c r="A119" s="182" t="s">
        <v>383</v>
      </c>
      <c r="B119" s="183"/>
      <c r="C119" s="183"/>
      <c r="D119" s="183"/>
      <c r="E119" s="183"/>
      <c r="F119" s="183"/>
      <c r="G119" s="183"/>
      <c r="H119" s="183"/>
      <c r="I119" s="183"/>
      <c r="J119" s="183"/>
      <c r="K119" s="183"/>
      <c r="L119" s="183"/>
      <c r="M119" s="183"/>
      <c r="N119" s="183"/>
      <c r="O119" s="183"/>
      <c r="P119" s="184"/>
      <c r="Q119" s="105"/>
    </row>
    <row r="120" spans="1:18">
      <c r="A120" s="182" t="s">
        <v>328</v>
      </c>
      <c r="B120" s="183"/>
      <c r="C120" s="183"/>
      <c r="D120" s="183"/>
      <c r="E120" s="183"/>
      <c r="F120" s="183"/>
      <c r="G120" s="183"/>
      <c r="H120" s="183"/>
      <c r="I120" s="183"/>
      <c r="J120" s="183"/>
      <c r="K120" s="183"/>
      <c r="L120" s="183"/>
      <c r="M120" s="183"/>
      <c r="N120" s="106">
        <f>N125</f>
        <v>9000</v>
      </c>
      <c r="O120" s="109"/>
      <c r="P120" s="110"/>
      <c r="Q120" s="105"/>
    </row>
    <row r="121" spans="1:18" ht="23.25" customHeight="1">
      <c r="A121" s="187" t="s">
        <v>153</v>
      </c>
      <c r="B121" s="188"/>
      <c r="C121" s="188"/>
      <c r="D121" s="188"/>
      <c r="E121" s="188"/>
      <c r="F121" s="188"/>
      <c r="G121" s="188"/>
      <c r="H121" s="188"/>
      <c r="I121" s="188"/>
      <c r="J121" s="188"/>
      <c r="K121" s="188"/>
      <c r="L121" s="188"/>
      <c r="M121" s="188"/>
      <c r="N121" s="188"/>
      <c r="O121" s="188"/>
      <c r="P121" s="189"/>
      <c r="Q121" s="105"/>
    </row>
    <row r="122" spans="1:18" ht="23.25" customHeight="1">
      <c r="A122" s="190"/>
      <c r="B122" s="187" t="s">
        <v>235</v>
      </c>
      <c r="C122" s="188"/>
      <c r="D122" s="188"/>
      <c r="E122" s="188"/>
      <c r="F122" s="188"/>
      <c r="G122" s="188"/>
      <c r="H122" s="188"/>
      <c r="I122" s="188"/>
      <c r="J122" s="188"/>
      <c r="K122" s="188"/>
      <c r="L122" s="188"/>
      <c r="M122" s="188"/>
      <c r="N122" s="188"/>
      <c r="O122" s="188"/>
      <c r="P122" s="189"/>
      <c r="Q122" s="105"/>
    </row>
    <row r="123" spans="1:18" ht="23.25" customHeight="1">
      <c r="A123" s="190"/>
      <c r="B123" s="204"/>
      <c r="C123" s="193" t="s">
        <v>236</v>
      </c>
      <c r="D123" s="194"/>
      <c r="E123" s="194"/>
      <c r="F123" s="194"/>
      <c r="G123" s="194"/>
      <c r="H123" s="194"/>
      <c r="I123" s="194"/>
      <c r="J123" s="194"/>
      <c r="K123" s="194"/>
      <c r="L123" s="194"/>
      <c r="M123" s="194"/>
      <c r="N123" s="194"/>
      <c r="O123" s="194"/>
      <c r="P123" s="195"/>
      <c r="Q123" s="105"/>
    </row>
    <row r="124" spans="1:18" ht="23.25" customHeight="1">
      <c r="A124" s="190"/>
      <c r="B124" s="204"/>
      <c r="C124" s="193" t="s">
        <v>237</v>
      </c>
      <c r="D124" s="194"/>
      <c r="E124" s="194"/>
      <c r="F124" s="194"/>
      <c r="G124" s="194"/>
      <c r="H124" s="194"/>
      <c r="I124" s="194"/>
      <c r="J124" s="194"/>
      <c r="K124" s="194"/>
      <c r="L124" s="194"/>
      <c r="M124" s="194"/>
      <c r="N124" s="194"/>
      <c r="O124" s="194"/>
      <c r="P124" s="195"/>
      <c r="Q124" s="105"/>
    </row>
    <row r="125" spans="1:18" ht="123.75" customHeight="1">
      <c r="A125" s="204" t="s">
        <v>372</v>
      </c>
      <c r="B125" s="218"/>
      <c r="C125" s="302" t="s">
        <v>447</v>
      </c>
      <c r="D125" s="221" t="s">
        <v>159</v>
      </c>
      <c r="E125" s="83" t="s">
        <v>160</v>
      </c>
      <c r="F125" s="93">
        <v>78</v>
      </c>
      <c r="G125" s="93">
        <v>570</v>
      </c>
      <c r="H125" s="93">
        <v>570</v>
      </c>
      <c r="I125" s="93">
        <v>570</v>
      </c>
      <c r="J125" s="224" t="s">
        <v>154</v>
      </c>
      <c r="K125" s="175">
        <v>82800</v>
      </c>
      <c r="L125" s="175">
        <v>82800</v>
      </c>
      <c r="M125" s="394">
        <v>69200</v>
      </c>
      <c r="N125" s="394">
        <v>9000</v>
      </c>
      <c r="O125" s="394">
        <v>9000</v>
      </c>
      <c r="P125" s="394">
        <v>9000</v>
      </c>
      <c r="Q125" s="105"/>
    </row>
    <row r="126" spans="1:18" ht="128.25" customHeight="1">
      <c r="A126" s="204"/>
      <c r="B126" s="219"/>
      <c r="C126" s="339"/>
      <c r="D126" s="222"/>
      <c r="E126" s="83" t="s">
        <v>161</v>
      </c>
      <c r="F126" s="93">
        <v>0</v>
      </c>
      <c r="G126" s="93">
        <v>630</v>
      </c>
      <c r="H126" s="93">
        <v>630</v>
      </c>
      <c r="I126" s="93">
        <v>630</v>
      </c>
      <c r="J126" s="225"/>
      <c r="K126" s="176"/>
      <c r="L126" s="176"/>
      <c r="M126" s="395"/>
      <c r="N126" s="395"/>
      <c r="O126" s="395"/>
      <c r="P126" s="395"/>
      <c r="Q126" s="108"/>
    </row>
    <row r="127" spans="1:18" ht="168" customHeight="1">
      <c r="A127" s="204"/>
      <c r="B127" s="220"/>
      <c r="C127" s="303"/>
      <c r="D127" s="223"/>
      <c r="E127" s="30" t="s">
        <v>431</v>
      </c>
      <c r="F127" s="93">
        <v>8</v>
      </c>
      <c r="G127" s="93">
        <v>182</v>
      </c>
      <c r="H127" s="93">
        <v>182</v>
      </c>
      <c r="I127" s="93">
        <v>182</v>
      </c>
      <c r="J127" s="226"/>
      <c r="K127" s="177"/>
      <c r="L127" s="177"/>
      <c r="M127" s="396"/>
      <c r="N127" s="396"/>
      <c r="O127" s="396"/>
      <c r="P127" s="396"/>
      <c r="Q127" s="105"/>
    </row>
    <row r="128" spans="1:18" ht="24" customHeight="1">
      <c r="A128" s="185" t="s">
        <v>413</v>
      </c>
      <c r="B128" s="186"/>
      <c r="C128" s="186"/>
      <c r="D128" s="186"/>
      <c r="E128" s="186"/>
      <c r="F128" s="186"/>
      <c r="G128" s="186"/>
      <c r="H128" s="186"/>
      <c r="I128" s="186"/>
      <c r="J128" s="186"/>
      <c r="K128" s="186"/>
      <c r="L128" s="186"/>
      <c r="M128" s="186"/>
      <c r="N128" s="186"/>
      <c r="O128" s="186"/>
      <c r="P128" s="227"/>
      <c r="Q128" s="105"/>
    </row>
    <row r="129" spans="1:17" ht="24" customHeight="1">
      <c r="A129" s="185" t="s">
        <v>384</v>
      </c>
      <c r="B129" s="186"/>
      <c r="C129" s="186"/>
      <c r="D129" s="186"/>
      <c r="E129" s="186"/>
      <c r="F129" s="186"/>
      <c r="G129" s="186"/>
      <c r="H129" s="186"/>
      <c r="I129" s="186"/>
      <c r="J129" s="186"/>
      <c r="K129" s="186"/>
      <c r="L129" s="186"/>
      <c r="M129" s="186"/>
      <c r="N129" s="186"/>
      <c r="O129" s="186"/>
      <c r="P129" s="227"/>
      <c r="Q129" s="105"/>
    </row>
    <row r="130" spans="1:17" ht="24" customHeight="1">
      <c r="A130" s="182" t="s">
        <v>310</v>
      </c>
      <c r="B130" s="183"/>
      <c r="C130" s="183"/>
      <c r="D130" s="183"/>
      <c r="E130" s="183"/>
      <c r="F130" s="183"/>
      <c r="G130" s="183"/>
      <c r="H130" s="183"/>
      <c r="I130" s="183"/>
      <c r="J130" s="183"/>
      <c r="K130" s="183"/>
      <c r="L130" s="183"/>
      <c r="M130" s="183"/>
      <c r="N130" s="106">
        <f>N137</f>
        <v>187625</v>
      </c>
      <c r="O130" s="109"/>
      <c r="P130" s="110"/>
      <c r="Q130" s="105"/>
    </row>
    <row r="131" spans="1:17" ht="24" customHeight="1">
      <c r="A131" s="295" t="s">
        <v>128</v>
      </c>
      <c r="B131" s="296"/>
      <c r="C131" s="296"/>
      <c r="D131" s="296"/>
      <c r="E131" s="296"/>
      <c r="F131" s="296"/>
      <c r="G131" s="296"/>
      <c r="H131" s="296"/>
      <c r="I131" s="296"/>
      <c r="J131" s="296"/>
      <c r="K131" s="296"/>
      <c r="L131" s="296"/>
      <c r="M131" s="296"/>
      <c r="N131" s="296"/>
      <c r="O131" s="296"/>
      <c r="P131" s="297"/>
      <c r="Q131" s="105"/>
    </row>
    <row r="132" spans="1:17" ht="24" customHeight="1">
      <c r="A132" s="435"/>
      <c r="B132" s="295" t="s">
        <v>129</v>
      </c>
      <c r="C132" s="296"/>
      <c r="D132" s="296"/>
      <c r="E132" s="296"/>
      <c r="F132" s="296"/>
      <c r="G132" s="296"/>
      <c r="H132" s="296"/>
      <c r="I132" s="296"/>
      <c r="J132" s="296"/>
      <c r="K132" s="296"/>
      <c r="L132" s="296"/>
      <c r="M132" s="296"/>
      <c r="N132" s="296"/>
      <c r="O132" s="296"/>
      <c r="P132" s="297"/>
      <c r="Q132" s="105"/>
    </row>
    <row r="133" spans="1:17" ht="24" customHeight="1">
      <c r="A133" s="435"/>
      <c r="B133" s="386"/>
      <c r="C133" s="280" t="s">
        <v>130</v>
      </c>
      <c r="D133" s="281"/>
      <c r="E133" s="281"/>
      <c r="F133" s="281"/>
      <c r="G133" s="281"/>
      <c r="H133" s="281"/>
      <c r="I133" s="281"/>
      <c r="J133" s="281"/>
      <c r="K133" s="281"/>
      <c r="L133" s="281"/>
      <c r="M133" s="281"/>
      <c r="N133" s="281"/>
      <c r="O133" s="281"/>
      <c r="P133" s="282"/>
      <c r="Q133" s="105"/>
    </row>
    <row r="134" spans="1:17" ht="24" customHeight="1">
      <c r="A134" s="435"/>
      <c r="B134" s="387"/>
      <c r="C134" s="280" t="s">
        <v>131</v>
      </c>
      <c r="D134" s="281"/>
      <c r="E134" s="281"/>
      <c r="F134" s="281"/>
      <c r="G134" s="281"/>
      <c r="H134" s="281"/>
      <c r="I134" s="281"/>
      <c r="J134" s="281"/>
      <c r="K134" s="281"/>
      <c r="L134" s="281"/>
      <c r="M134" s="281"/>
      <c r="N134" s="281"/>
      <c r="O134" s="281"/>
      <c r="P134" s="282"/>
      <c r="Q134" s="105"/>
    </row>
    <row r="135" spans="1:17" ht="58.5" customHeight="1">
      <c r="A135" s="204" t="s">
        <v>127</v>
      </c>
      <c r="B135" s="260"/>
      <c r="C135" s="302" t="s">
        <v>448</v>
      </c>
      <c r="D135" s="283" t="s">
        <v>43</v>
      </c>
      <c r="E135" s="283" t="s">
        <v>309</v>
      </c>
      <c r="F135" s="372">
        <v>8394</v>
      </c>
      <c r="G135" s="372">
        <v>44660</v>
      </c>
      <c r="H135" s="372">
        <v>88020</v>
      </c>
      <c r="I135" s="372">
        <v>88020</v>
      </c>
      <c r="J135" s="254" t="s">
        <v>272</v>
      </c>
      <c r="K135" s="172">
        <v>973441</v>
      </c>
      <c r="L135" s="172">
        <v>945111</v>
      </c>
      <c r="M135" s="87">
        <v>712772</v>
      </c>
      <c r="N135" s="87">
        <v>194045</v>
      </c>
      <c r="O135" s="87">
        <v>134569</v>
      </c>
      <c r="P135" s="87">
        <v>125111</v>
      </c>
      <c r="Q135" s="105"/>
    </row>
    <row r="136" spans="1:17" ht="31.5" customHeight="1">
      <c r="A136" s="204"/>
      <c r="B136" s="261"/>
      <c r="C136" s="339"/>
      <c r="D136" s="284"/>
      <c r="E136" s="284"/>
      <c r="F136" s="373"/>
      <c r="G136" s="373"/>
      <c r="H136" s="373"/>
      <c r="I136" s="373"/>
      <c r="J136" s="259"/>
      <c r="K136" s="173"/>
      <c r="L136" s="173"/>
      <c r="M136" s="365" t="s">
        <v>45</v>
      </c>
      <c r="N136" s="366"/>
      <c r="O136" s="366"/>
      <c r="P136" s="367"/>
      <c r="Q136" s="105"/>
    </row>
    <row r="137" spans="1:17" ht="114" customHeight="1">
      <c r="A137" s="204"/>
      <c r="B137" s="262"/>
      <c r="C137" s="303"/>
      <c r="D137" s="285"/>
      <c r="E137" s="285"/>
      <c r="F137" s="374"/>
      <c r="G137" s="374"/>
      <c r="H137" s="374"/>
      <c r="I137" s="374"/>
      <c r="J137" s="255"/>
      <c r="K137" s="174"/>
      <c r="L137" s="174"/>
      <c r="M137" s="87">
        <v>695661</v>
      </c>
      <c r="N137" s="87">
        <v>187625</v>
      </c>
      <c r="O137" s="87">
        <v>131583</v>
      </c>
      <c r="P137" s="34">
        <v>123117</v>
      </c>
      <c r="Q137" s="105"/>
    </row>
    <row r="138" spans="1:17" ht="22.5" customHeight="1">
      <c r="A138" s="234" t="s">
        <v>229</v>
      </c>
      <c r="B138" s="235"/>
      <c r="C138" s="235"/>
      <c r="D138" s="235"/>
      <c r="E138" s="235"/>
      <c r="F138" s="235"/>
      <c r="G138" s="235"/>
      <c r="H138" s="235"/>
      <c r="I138" s="235"/>
      <c r="J138" s="235"/>
      <c r="K138" s="235"/>
      <c r="L138" s="235"/>
      <c r="M138" s="235"/>
      <c r="N138" s="235"/>
      <c r="O138" s="235"/>
      <c r="P138" s="236"/>
      <c r="Q138" s="105"/>
    </row>
    <row r="139" spans="1:17" ht="24.75" customHeight="1">
      <c r="A139" s="185" t="s">
        <v>354</v>
      </c>
      <c r="B139" s="186"/>
      <c r="C139" s="186"/>
      <c r="D139" s="186"/>
      <c r="E139" s="186"/>
      <c r="F139" s="186"/>
      <c r="G139" s="186"/>
      <c r="H139" s="186"/>
      <c r="I139" s="186"/>
      <c r="J139" s="186"/>
      <c r="K139" s="186"/>
      <c r="L139" s="186"/>
      <c r="M139" s="186"/>
      <c r="N139" s="186"/>
      <c r="O139" s="186"/>
      <c r="P139" s="227"/>
      <c r="Q139" s="105"/>
    </row>
    <row r="140" spans="1:17" ht="22.5" customHeight="1">
      <c r="A140" s="182" t="s">
        <v>385</v>
      </c>
      <c r="B140" s="183"/>
      <c r="C140" s="183"/>
      <c r="D140" s="183"/>
      <c r="E140" s="183"/>
      <c r="F140" s="183"/>
      <c r="G140" s="183"/>
      <c r="H140" s="183"/>
      <c r="I140" s="183"/>
      <c r="J140" s="183"/>
      <c r="K140" s="183"/>
      <c r="L140" s="183"/>
      <c r="M140" s="183"/>
      <c r="N140" s="183"/>
      <c r="O140" s="183"/>
      <c r="P140" s="184"/>
      <c r="Q140" s="105"/>
    </row>
    <row r="141" spans="1:17" ht="22.5" customHeight="1">
      <c r="A141" s="182" t="s">
        <v>277</v>
      </c>
      <c r="B141" s="183"/>
      <c r="C141" s="183"/>
      <c r="D141" s="183"/>
      <c r="E141" s="183"/>
      <c r="F141" s="183"/>
      <c r="G141" s="183"/>
      <c r="H141" s="183"/>
      <c r="I141" s="183"/>
      <c r="J141" s="183"/>
      <c r="K141" s="183"/>
      <c r="L141" s="183"/>
      <c r="M141" s="183"/>
      <c r="N141" s="106">
        <f>N146+N147</f>
        <v>32500</v>
      </c>
      <c r="O141" s="109"/>
      <c r="P141" s="110"/>
      <c r="Q141" s="105"/>
    </row>
    <row r="142" spans="1:17" ht="15" customHeight="1">
      <c r="A142" s="187" t="s">
        <v>156</v>
      </c>
      <c r="B142" s="188"/>
      <c r="C142" s="188"/>
      <c r="D142" s="188"/>
      <c r="E142" s="188"/>
      <c r="F142" s="188"/>
      <c r="G142" s="188"/>
      <c r="H142" s="188"/>
      <c r="I142" s="188"/>
      <c r="J142" s="188"/>
      <c r="K142" s="188"/>
      <c r="L142" s="188"/>
      <c r="M142" s="188"/>
      <c r="N142" s="188"/>
      <c r="O142" s="188"/>
      <c r="P142" s="189"/>
      <c r="Q142" s="105"/>
    </row>
    <row r="143" spans="1:17" ht="18" customHeight="1">
      <c r="A143" s="190"/>
      <c r="B143" s="187" t="s">
        <v>143</v>
      </c>
      <c r="C143" s="188"/>
      <c r="D143" s="188"/>
      <c r="E143" s="188"/>
      <c r="F143" s="188"/>
      <c r="G143" s="188"/>
      <c r="H143" s="188"/>
      <c r="I143" s="188"/>
      <c r="J143" s="188"/>
      <c r="K143" s="188"/>
      <c r="L143" s="188"/>
      <c r="M143" s="188"/>
      <c r="N143" s="188"/>
      <c r="O143" s="188"/>
      <c r="P143" s="189"/>
      <c r="Q143" s="105"/>
    </row>
    <row r="144" spans="1:17" ht="18.75" customHeight="1">
      <c r="A144" s="190"/>
      <c r="B144" s="122"/>
      <c r="C144" s="193" t="s">
        <v>182</v>
      </c>
      <c r="D144" s="194"/>
      <c r="E144" s="194"/>
      <c r="F144" s="194"/>
      <c r="G144" s="194"/>
      <c r="H144" s="194"/>
      <c r="I144" s="194"/>
      <c r="J144" s="194"/>
      <c r="K144" s="194"/>
      <c r="L144" s="194"/>
      <c r="M144" s="194"/>
      <c r="N144" s="194"/>
      <c r="O144" s="194"/>
      <c r="P144" s="195"/>
      <c r="Q144" s="105"/>
    </row>
    <row r="145" spans="1:17" ht="22.5" customHeight="1">
      <c r="A145" s="190"/>
      <c r="B145" s="123"/>
      <c r="C145" s="193" t="s">
        <v>183</v>
      </c>
      <c r="D145" s="194"/>
      <c r="E145" s="194"/>
      <c r="F145" s="194"/>
      <c r="G145" s="194"/>
      <c r="H145" s="194"/>
      <c r="I145" s="194"/>
      <c r="J145" s="194"/>
      <c r="K145" s="194"/>
      <c r="L145" s="194"/>
      <c r="M145" s="194"/>
      <c r="N145" s="194"/>
      <c r="O145" s="194"/>
      <c r="P145" s="195"/>
      <c r="Q145" s="105"/>
    </row>
    <row r="146" spans="1:17" ht="184.5" customHeight="1">
      <c r="A146" s="61" t="s">
        <v>250</v>
      </c>
      <c r="B146" s="61"/>
      <c r="C146" s="85" t="s">
        <v>415</v>
      </c>
      <c r="D146" s="30" t="s">
        <v>148</v>
      </c>
      <c r="E146" s="83" t="s">
        <v>162</v>
      </c>
      <c r="F146" s="75">
        <v>18</v>
      </c>
      <c r="G146" s="73">
        <v>245</v>
      </c>
      <c r="H146" s="92" t="s">
        <v>78</v>
      </c>
      <c r="I146" s="124" t="s">
        <v>78</v>
      </c>
      <c r="J146" s="279" t="s">
        <v>111</v>
      </c>
      <c r="K146" s="181">
        <v>101500</v>
      </c>
      <c r="L146" s="58">
        <v>36500</v>
      </c>
      <c r="M146" s="55">
        <v>11500</v>
      </c>
      <c r="N146" s="55">
        <v>11500</v>
      </c>
      <c r="O146" s="55" t="s">
        <v>78</v>
      </c>
      <c r="P146" s="55" t="s">
        <v>78</v>
      </c>
      <c r="Q146" s="105"/>
    </row>
    <row r="147" spans="1:17" ht="18" customHeight="1">
      <c r="A147" s="187" t="s">
        <v>144</v>
      </c>
      <c r="B147" s="188"/>
      <c r="C147" s="188"/>
      <c r="D147" s="188"/>
      <c r="E147" s="188"/>
      <c r="F147" s="188"/>
      <c r="G147" s="188"/>
      <c r="H147" s="188"/>
      <c r="I147" s="189"/>
      <c r="J147" s="279"/>
      <c r="K147" s="181"/>
      <c r="L147" s="178">
        <v>65000</v>
      </c>
      <c r="M147" s="181">
        <v>21000</v>
      </c>
      <c r="N147" s="181">
        <v>21000</v>
      </c>
      <c r="O147" s="181" t="s">
        <v>78</v>
      </c>
      <c r="P147" s="334" t="s">
        <v>78</v>
      </c>
      <c r="Q147" s="105"/>
    </row>
    <row r="148" spans="1:17" ht="15" customHeight="1">
      <c r="A148" s="260"/>
      <c r="B148" s="187" t="s">
        <v>145</v>
      </c>
      <c r="C148" s="188"/>
      <c r="D148" s="188"/>
      <c r="E148" s="188"/>
      <c r="F148" s="188"/>
      <c r="G148" s="188"/>
      <c r="H148" s="188"/>
      <c r="I148" s="189"/>
      <c r="J148" s="279"/>
      <c r="K148" s="181"/>
      <c r="L148" s="179"/>
      <c r="M148" s="181"/>
      <c r="N148" s="181"/>
      <c r="O148" s="181"/>
      <c r="P148" s="335"/>
      <c r="Q148" s="105"/>
    </row>
    <row r="149" spans="1:17" ht="19.5" customHeight="1">
      <c r="A149" s="261"/>
      <c r="B149" s="196"/>
      <c r="C149" s="187" t="s">
        <v>146</v>
      </c>
      <c r="D149" s="188"/>
      <c r="E149" s="188"/>
      <c r="F149" s="188"/>
      <c r="G149" s="188"/>
      <c r="H149" s="188"/>
      <c r="I149" s="189"/>
      <c r="J149" s="279"/>
      <c r="K149" s="181"/>
      <c r="L149" s="179"/>
      <c r="M149" s="181"/>
      <c r="N149" s="181"/>
      <c r="O149" s="181"/>
      <c r="P149" s="335"/>
      <c r="Q149" s="105"/>
    </row>
    <row r="150" spans="1:17" ht="18" customHeight="1">
      <c r="A150" s="262"/>
      <c r="B150" s="198"/>
      <c r="C150" s="187" t="s">
        <v>147</v>
      </c>
      <c r="D150" s="188"/>
      <c r="E150" s="188"/>
      <c r="F150" s="188"/>
      <c r="G150" s="188"/>
      <c r="H150" s="188"/>
      <c r="I150" s="189"/>
      <c r="J150" s="279"/>
      <c r="K150" s="181"/>
      <c r="L150" s="179"/>
      <c r="M150" s="181"/>
      <c r="N150" s="181"/>
      <c r="O150" s="181"/>
      <c r="P150" s="335"/>
      <c r="Q150" s="105"/>
    </row>
    <row r="151" spans="1:17" ht="178.5" customHeight="1">
      <c r="A151" s="148" t="s">
        <v>348</v>
      </c>
      <c r="B151" s="71"/>
      <c r="C151" s="84" t="s">
        <v>415</v>
      </c>
      <c r="D151" s="29" t="s">
        <v>148</v>
      </c>
      <c r="E151" s="83" t="s">
        <v>149</v>
      </c>
      <c r="F151" s="75">
        <v>202</v>
      </c>
      <c r="G151" s="73">
        <v>222</v>
      </c>
      <c r="H151" s="74" t="s">
        <v>78</v>
      </c>
      <c r="I151" s="125" t="s">
        <v>78</v>
      </c>
      <c r="J151" s="279"/>
      <c r="K151" s="181"/>
      <c r="L151" s="180"/>
      <c r="M151" s="181"/>
      <c r="N151" s="181"/>
      <c r="O151" s="181"/>
      <c r="P151" s="336"/>
      <c r="Q151" s="108"/>
    </row>
    <row r="152" spans="1:17" ht="27" customHeight="1">
      <c r="A152" s="185" t="s">
        <v>102</v>
      </c>
      <c r="B152" s="186"/>
      <c r="C152" s="186"/>
      <c r="D152" s="186"/>
      <c r="E152" s="186"/>
      <c r="F152" s="186"/>
      <c r="G152" s="186"/>
      <c r="H152" s="186"/>
      <c r="I152" s="186"/>
      <c r="J152" s="186"/>
      <c r="K152" s="186"/>
      <c r="L152" s="186"/>
      <c r="M152" s="186"/>
      <c r="N152" s="186"/>
      <c r="O152" s="186"/>
      <c r="P152" s="227"/>
      <c r="Q152" s="105"/>
    </row>
    <row r="153" spans="1:17" ht="22.5" customHeight="1">
      <c r="A153" s="182" t="s">
        <v>386</v>
      </c>
      <c r="B153" s="183"/>
      <c r="C153" s="183"/>
      <c r="D153" s="183"/>
      <c r="E153" s="183"/>
      <c r="F153" s="183"/>
      <c r="G153" s="183"/>
      <c r="H153" s="183"/>
      <c r="I153" s="183"/>
      <c r="J153" s="183"/>
      <c r="K153" s="183"/>
      <c r="L153" s="183"/>
      <c r="M153" s="183"/>
      <c r="N153" s="183"/>
      <c r="O153" s="183"/>
      <c r="P153" s="184"/>
      <c r="Q153" s="105"/>
    </row>
    <row r="154" spans="1:17" ht="22.5" customHeight="1">
      <c r="A154" s="182" t="s">
        <v>278</v>
      </c>
      <c r="B154" s="183"/>
      <c r="C154" s="183"/>
      <c r="D154" s="183"/>
      <c r="E154" s="183"/>
      <c r="F154" s="183"/>
      <c r="G154" s="183"/>
      <c r="H154" s="183"/>
      <c r="I154" s="183"/>
      <c r="J154" s="183"/>
      <c r="K154" s="183"/>
      <c r="L154" s="183"/>
      <c r="M154" s="183"/>
      <c r="N154" s="106">
        <f>N159</f>
        <v>14908</v>
      </c>
      <c r="O154" s="109"/>
      <c r="P154" s="110"/>
      <c r="Q154" s="105"/>
    </row>
    <row r="155" spans="1:17" ht="24" customHeight="1">
      <c r="A155" s="187" t="s">
        <v>10</v>
      </c>
      <c r="B155" s="188"/>
      <c r="C155" s="188"/>
      <c r="D155" s="188"/>
      <c r="E155" s="188"/>
      <c r="F155" s="188"/>
      <c r="G155" s="188"/>
      <c r="H155" s="188"/>
      <c r="I155" s="188"/>
      <c r="J155" s="188"/>
      <c r="K155" s="188"/>
      <c r="L155" s="188"/>
      <c r="M155" s="188"/>
      <c r="N155" s="188"/>
      <c r="O155" s="188"/>
      <c r="P155" s="189"/>
      <c r="Q155" s="105"/>
    </row>
    <row r="156" spans="1:17" ht="21.75" customHeight="1">
      <c r="A156" s="196"/>
      <c r="B156" s="187" t="s">
        <v>103</v>
      </c>
      <c r="C156" s="188"/>
      <c r="D156" s="188"/>
      <c r="E156" s="188"/>
      <c r="F156" s="188"/>
      <c r="G156" s="188"/>
      <c r="H156" s="188"/>
      <c r="I156" s="188"/>
      <c r="J156" s="188"/>
      <c r="K156" s="188"/>
      <c r="L156" s="188"/>
      <c r="M156" s="188"/>
      <c r="N156" s="188"/>
      <c r="O156" s="188"/>
      <c r="P156" s="189"/>
      <c r="Q156" s="105"/>
    </row>
    <row r="157" spans="1:17" ht="24" customHeight="1">
      <c r="A157" s="197"/>
      <c r="B157" s="228"/>
      <c r="C157" s="193" t="s">
        <v>104</v>
      </c>
      <c r="D157" s="194"/>
      <c r="E157" s="194"/>
      <c r="F157" s="194"/>
      <c r="G157" s="194"/>
      <c r="H157" s="194"/>
      <c r="I157" s="194"/>
      <c r="J157" s="194"/>
      <c r="K157" s="194"/>
      <c r="L157" s="194"/>
      <c r="M157" s="194"/>
      <c r="N157" s="194"/>
      <c r="O157" s="194"/>
      <c r="P157" s="195"/>
      <c r="Q157" s="105"/>
    </row>
    <row r="158" spans="1:17" ht="20.25" customHeight="1">
      <c r="A158" s="198"/>
      <c r="B158" s="229"/>
      <c r="C158" s="193" t="s">
        <v>105</v>
      </c>
      <c r="D158" s="194"/>
      <c r="E158" s="194"/>
      <c r="F158" s="194"/>
      <c r="G158" s="194"/>
      <c r="H158" s="194"/>
      <c r="I158" s="194"/>
      <c r="J158" s="194"/>
      <c r="K158" s="194"/>
      <c r="L158" s="194"/>
      <c r="M158" s="194"/>
      <c r="N158" s="194"/>
      <c r="O158" s="194"/>
      <c r="P158" s="195"/>
      <c r="Q158" s="105"/>
    </row>
    <row r="159" spans="1:17" ht="152.25" customHeight="1">
      <c r="A159" s="61" t="s">
        <v>106</v>
      </c>
      <c r="B159" s="71"/>
      <c r="C159" s="82" t="s">
        <v>327</v>
      </c>
      <c r="D159" s="49" t="s">
        <v>419</v>
      </c>
      <c r="E159" s="64" t="s">
        <v>107</v>
      </c>
      <c r="F159" s="55">
        <v>43253</v>
      </c>
      <c r="G159" s="55">
        <v>46648</v>
      </c>
      <c r="H159" s="55">
        <v>46408</v>
      </c>
      <c r="I159" s="55" t="s">
        <v>78</v>
      </c>
      <c r="J159" s="61" t="s">
        <v>79</v>
      </c>
      <c r="K159" s="55">
        <v>69867</v>
      </c>
      <c r="L159" s="55">
        <v>69867</v>
      </c>
      <c r="M159" s="55">
        <v>29944</v>
      </c>
      <c r="N159" s="55">
        <v>14908</v>
      </c>
      <c r="O159" s="55">
        <v>15036</v>
      </c>
      <c r="P159" s="32" t="s">
        <v>78</v>
      </c>
      <c r="Q159" s="108"/>
    </row>
    <row r="160" spans="1:17" ht="27" customHeight="1">
      <c r="A160" s="185" t="s">
        <v>54</v>
      </c>
      <c r="B160" s="186"/>
      <c r="C160" s="186"/>
      <c r="D160" s="186"/>
      <c r="E160" s="186"/>
      <c r="F160" s="186"/>
      <c r="G160" s="186"/>
      <c r="H160" s="186"/>
      <c r="I160" s="186"/>
      <c r="J160" s="186"/>
      <c r="K160" s="186"/>
      <c r="L160" s="186"/>
      <c r="M160" s="186"/>
      <c r="N160" s="186"/>
      <c r="O160" s="186"/>
      <c r="P160" s="227"/>
      <c r="Q160" s="105"/>
    </row>
    <row r="161" spans="1:20" ht="27" customHeight="1">
      <c r="A161" s="185" t="s">
        <v>464</v>
      </c>
      <c r="B161" s="186"/>
      <c r="C161" s="186"/>
      <c r="D161" s="186"/>
      <c r="E161" s="186"/>
      <c r="F161" s="186"/>
      <c r="G161" s="186"/>
      <c r="H161" s="186"/>
      <c r="I161" s="186"/>
      <c r="J161" s="186"/>
      <c r="K161" s="186"/>
      <c r="L161" s="186"/>
      <c r="M161" s="186"/>
      <c r="N161" s="186"/>
      <c r="O161" s="186"/>
      <c r="P161" s="227"/>
      <c r="Q161" s="105"/>
    </row>
    <row r="162" spans="1:20" ht="27" customHeight="1">
      <c r="A162" s="185" t="s">
        <v>291</v>
      </c>
      <c r="B162" s="186"/>
      <c r="C162" s="186"/>
      <c r="D162" s="186"/>
      <c r="E162" s="186"/>
      <c r="F162" s="186"/>
      <c r="G162" s="186"/>
      <c r="H162" s="186"/>
      <c r="I162" s="186"/>
      <c r="J162" s="186"/>
      <c r="K162" s="186"/>
      <c r="L162" s="186"/>
      <c r="M162" s="186"/>
      <c r="N162" s="142">
        <f>N178</f>
        <v>4767763</v>
      </c>
      <c r="O162" s="143"/>
      <c r="P162" s="144"/>
      <c r="Q162" s="105"/>
    </row>
    <row r="163" spans="1:20">
      <c r="A163" s="310" t="s">
        <v>63</v>
      </c>
      <c r="B163" s="311"/>
      <c r="C163" s="311"/>
      <c r="D163" s="311"/>
      <c r="E163" s="311"/>
      <c r="F163" s="311"/>
      <c r="G163" s="311"/>
      <c r="H163" s="311"/>
      <c r="I163" s="311"/>
      <c r="J163" s="311"/>
      <c r="K163" s="311"/>
      <c r="L163" s="311"/>
      <c r="M163" s="311"/>
      <c r="N163" s="311"/>
      <c r="O163" s="311"/>
      <c r="P163" s="312"/>
      <c r="Q163" s="105"/>
    </row>
    <row r="164" spans="1:20">
      <c r="A164" s="354"/>
      <c r="B164" s="276" t="s">
        <v>306</v>
      </c>
      <c r="C164" s="277"/>
      <c r="D164" s="277"/>
      <c r="E164" s="277"/>
      <c r="F164" s="277"/>
      <c r="G164" s="277"/>
      <c r="H164" s="277"/>
      <c r="I164" s="277"/>
      <c r="J164" s="277"/>
      <c r="K164" s="277"/>
      <c r="L164" s="277"/>
      <c r="M164" s="277"/>
      <c r="N164" s="277"/>
      <c r="O164" s="277"/>
      <c r="P164" s="278"/>
      <c r="Q164" s="105"/>
    </row>
    <row r="165" spans="1:20">
      <c r="A165" s="355"/>
      <c r="B165" s="378"/>
      <c r="C165" s="276" t="s">
        <v>39</v>
      </c>
      <c r="D165" s="277"/>
      <c r="E165" s="277"/>
      <c r="F165" s="277"/>
      <c r="G165" s="277"/>
      <c r="H165" s="277"/>
      <c r="I165" s="277"/>
      <c r="J165" s="277"/>
      <c r="K165" s="277"/>
      <c r="L165" s="277"/>
      <c r="M165" s="277"/>
      <c r="N165" s="277"/>
      <c r="O165" s="277"/>
      <c r="P165" s="278"/>
      <c r="Q165" s="105"/>
    </row>
    <row r="166" spans="1:20">
      <c r="A166" s="356"/>
      <c r="B166" s="378"/>
      <c r="C166" s="276" t="s">
        <v>96</v>
      </c>
      <c r="D166" s="277"/>
      <c r="E166" s="277"/>
      <c r="F166" s="277"/>
      <c r="G166" s="277"/>
      <c r="H166" s="277"/>
      <c r="I166" s="277"/>
      <c r="J166" s="277"/>
      <c r="K166" s="277"/>
      <c r="L166" s="277"/>
      <c r="M166" s="277"/>
      <c r="N166" s="277"/>
      <c r="O166" s="277"/>
      <c r="P166" s="278"/>
      <c r="Q166" s="105"/>
    </row>
    <row r="167" spans="1:20">
      <c r="A167" s="310" t="s">
        <v>47</v>
      </c>
      <c r="B167" s="311"/>
      <c r="C167" s="311"/>
      <c r="D167" s="311"/>
      <c r="E167" s="311"/>
      <c r="F167" s="311"/>
      <c r="G167" s="311"/>
      <c r="H167" s="311"/>
      <c r="I167" s="311"/>
      <c r="J167" s="311"/>
      <c r="K167" s="311"/>
      <c r="L167" s="311"/>
      <c r="M167" s="311"/>
      <c r="N167" s="311"/>
      <c r="O167" s="311"/>
      <c r="P167" s="312"/>
      <c r="Q167" s="105"/>
    </row>
    <row r="168" spans="1:20">
      <c r="A168" s="378"/>
      <c r="B168" s="276" t="s">
        <v>49</v>
      </c>
      <c r="C168" s="277"/>
      <c r="D168" s="277"/>
      <c r="E168" s="277"/>
      <c r="F168" s="277"/>
      <c r="G168" s="277"/>
      <c r="H168" s="277"/>
      <c r="I168" s="277"/>
      <c r="J168" s="277"/>
      <c r="K168" s="277"/>
      <c r="L168" s="277"/>
      <c r="M168" s="277"/>
      <c r="N168" s="277"/>
      <c r="O168" s="277"/>
      <c r="P168" s="278"/>
      <c r="Q168" s="105"/>
    </row>
    <row r="169" spans="1:20">
      <c r="A169" s="378"/>
      <c r="B169" s="240"/>
      <c r="C169" s="276" t="s">
        <v>17</v>
      </c>
      <c r="D169" s="277"/>
      <c r="E169" s="277"/>
      <c r="F169" s="277"/>
      <c r="G169" s="277"/>
      <c r="H169" s="277"/>
      <c r="I169" s="277"/>
      <c r="J169" s="277"/>
      <c r="K169" s="277"/>
      <c r="L169" s="277"/>
      <c r="M169" s="277"/>
      <c r="N169" s="277"/>
      <c r="O169" s="277"/>
      <c r="P169" s="278"/>
      <c r="Q169" s="105"/>
    </row>
    <row r="170" spans="1:20">
      <c r="A170" s="378"/>
      <c r="B170" s="393"/>
      <c r="C170" s="276" t="s">
        <v>68</v>
      </c>
      <c r="D170" s="277"/>
      <c r="E170" s="277"/>
      <c r="F170" s="277"/>
      <c r="G170" s="277"/>
      <c r="H170" s="277"/>
      <c r="I170" s="277"/>
      <c r="J170" s="277"/>
      <c r="K170" s="277"/>
      <c r="L170" s="277"/>
      <c r="M170" s="277"/>
      <c r="N170" s="277"/>
      <c r="O170" s="277"/>
      <c r="P170" s="278"/>
      <c r="Q170" s="105"/>
    </row>
    <row r="171" spans="1:20">
      <c r="A171" s="378"/>
      <c r="B171" s="393"/>
      <c r="C171" s="276" t="s">
        <v>38</v>
      </c>
      <c r="D171" s="277"/>
      <c r="E171" s="277"/>
      <c r="F171" s="277"/>
      <c r="G171" s="277"/>
      <c r="H171" s="277"/>
      <c r="I171" s="277"/>
      <c r="J171" s="277"/>
      <c r="K171" s="277"/>
      <c r="L171" s="277"/>
      <c r="M171" s="277"/>
      <c r="N171" s="277"/>
      <c r="O171" s="277"/>
      <c r="P171" s="278"/>
      <c r="Q171" s="105"/>
    </row>
    <row r="172" spans="1:20">
      <c r="A172" s="378"/>
      <c r="B172" s="393"/>
      <c r="C172" s="276" t="s">
        <v>64</v>
      </c>
      <c r="D172" s="277"/>
      <c r="E172" s="277"/>
      <c r="F172" s="277"/>
      <c r="G172" s="277"/>
      <c r="H172" s="277"/>
      <c r="I172" s="277"/>
      <c r="J172" s="277"/>
      <c r="K172" s="277"/>
      <c r="L172" s="277"/>
      <c r="M172" s="277"/>
      <c r="N172" s="277"/>
      <c r="O172" s="277"/>
      <c r="P172" s="278"/>
      <c r="Q172" s="105"/>
    </row>
    <row r="173" spans="1:20">
      <c r="A173" s="378"/>
      <c r="B173" s="393"/>
      <c r="C173" s="276" t="s">
        <v>65</v>
      </c>
      <c r="D173" s="277"/>
      <c r="E173" s="277"/>
      <c r="F173" s="277"/>
      <c r="G173" s="277"/>
      <c r="H173" s="277"/>
      <c r="I173" s="277"/>
      <c r="J173" s="277"/>
      <c r="K173" s="277"/>
      <c r="L173" s="277"/>
      <c r="M173" s="277"/>
      <c r="N173" s="277"/>
      <c r="O173" s="277"/>
      <c r="P173" s="278"/>
      <c r="Q173" s="105"/>
    </row>
    <row r="174" spans="1:20">
      <c r="A174" s="378"/>
      <c r="B174" s="393"/>
      <c r="C174" s="276" t="s">
        <v>66</v>
      </c>
      <c r="D174" s="277"/>
      <c r="E174" s="277"/>
      <c r="F174" s="277"/>
      <c r="G174" s="277"/>
      <c r="H174" s="277"/>
      <c r="I174" s="277"/>
      <c r="J174" s="277"/>
      <c r="K174" s="277"/>
      <c r="L174" s="277"/>
      <c r="M174" s="277"/>
      <c r="N174" s="277"/>
      <c r="O174" s="277"/>
      <c r="P174" s="278"/>
      <c r="Q174" s="105"/>
      <c r="T174" s="121"/>
    </row>
    <row r="175" spans="1:20">
      <c r="A175" s="378"/>
      <c r="B175" s="241"/>
      <c r="C175" s="276" t="s">
        <v>67</v>
      </c>
      <c r="D175" s="277"/>
      <c r="E175" s="277"/>
      <c r="F175" s="277"/>
      <c r="G175" s="277"/>
      <c r="H175" s="277"/>
      <c r="I175" s="277"/>
      <c r="J175" s="277"/>
      <c r="K175" s="277"/>
      <c r="L175" s="277"/>
      <c r="M175" s="277"/>
      <c r="N175" s="277"/>
      <c r="O175" s="277"/>
      <c r="P175" s="278"/>
      <c r="Q175" s="105"/>
    </row>
    <row r="176" spans="1:20" ht="80.25" customHeight="1">
      <c r="A176" s="360" t="s">
        <v>7</v>
      </c>
      <c r="B176" s="354"/>
      <c r="C176" s="302" t="s">
        <v>307</v>
      </c>
      <c r="D176" s="269" t="s">
        <v>8</v>
      </c>
      <c r="E176" s="269" t="s">
        <v>31</v>
      </c>
      <c r="F176" s="237">
        <v>53.16</v>
      </c>
      <c r="G176" s="322">
        <v>62.2</v>
      </c>
      <c r="H176" s="237">
        <v>66</v>
      </c>
      <c r="I176" s="237">
        <v>69.400000000000006</v>
      </c>
      <c r="J176" s="319" t="s">
        <v>329</v>
      </c>
      <c r="K176" s="172">
        <v>225187107</v>
      </c>
      <c r="L176" s="172">
        <v>225187107</v>
      </c>
      <c r="M176" s="161">
        <v>73496803</v>
      </c>
      <c r="N176" s="159">
        <v>22240754</v>
      </c>
      <c r="O176" s="161">
        <v>24553840</v>
      </c>
      <c r="P176" s="159">
        <v>23648483</v>
      </c>
      <c r="Q176" s="105"/>
      <c r="T176" s="121"/>
    </row>
    <row r="177" spans="1:20" ht="25.5" customHeight="1">
      <c r="A177" s="360"/>
      <c r="B177" s="355"/>
      <c r="C177" s="339"/>
      <c r="D177" s="270"/>
      <c r="E177" s="270"/>
      <c r="F177" s="238"/>
      <c r="G177" s="323"/>
      <c r="H177" s="238"/>
      <c r="I177" s="238"/>
      <c r="J177" s="320"/>
      <c r="K177" s="173"/>
      <c r="L177" s="173"/>
      <c r="M177" s="345" t="s">
        <v>45</v>
      </c>
      <c r="N177" s="346"/>
      <c r="O177" s="346"/>
      <c r="P177" s="347"/>
      <c r="Q177" s="105"/>
    </row>
    <row r="178" spans="1:20" ht="69.75" customHeight="1">
      <c r="A178" s="360"/>
      <c r="B178" s="356"/>
      <c r="C178" s="303"/>
      <c r="D178" s="271"/>
      <c r="E178" s="271"/>
      <c r="F178" s="239"/>
      <c r="G178" s="324"/>
      <c r="H178" s="239"/>
      <c r="I178" s="239"/>
      <c r="J178" s="321"/>
      <c r="K178" s="174"/>
      <c r="L178" s="174"/>
      <c r="M178" s="162">
        <v>14144015</v>
      </c>
      <c r="N178" s="160">
        <v>4767763</v>
      </c>
      <c r="O178" s="162">
        <v>4484220</v>
      </c>
      <c r="P178" s="159">
        <v>4892032</v>
      </c>
      <c r="Q178" s="105"/>
      <c r="T178" s="121"/>
    </row>
    <row r="179" spans="1:20" ht="23.25" customHeight="1">
      <c r="A179" s="185" t="s">
        <v>35</v>
      </c>
      <c r="B179" s="186"/>
      <c r="C179" s="186"/>
      <c r="D179" s="186"/>
      <c r="E179" s="186"/>
      <c r="F179" s="186"/>
      <c r="G179" s="186"/>
      <c r="H179" s="186"/>
      <c r="I179" s="186"/>
      <c r="J179" s="186"/>
      <c r="K179" s="186"/>
      <c r="L179" s="186"/>
      <c r="M179" s="186"/>
      <c r="N179" s="186"/>
      <c r="O179" s="186"/>
      <c r="P179" s="227"/>
      <c r="Q179" s="105"/>
    </row>
    <row r="180" spans="1:20" ht="27" customHeight="1">
      <c r="A180" s="185" t="s">
        <v>465</v>
      </c>
      <c r="B180" s="186"/>
      <c r="C180" s="186"/>
      <c r="D180" s="186"/>
      <c r="E180" s="186"/>
      <c r="F180" s="186"/>
      <c r="G180" s="186"/>
      <c r="H180" s="186"/>
      <c r="I180" s="186"/>
      <c r="J180" s="186"/>
      <c r="K180" s="186"/>
      <c r="L180" s="186"/>
      <c r="M180" s="186"/>
      <c r="N180" s="186"/>
      <c r="O180" s="186"/>
      <c r="P180" s="227"/>
      <c r="Q180" s="105"/>
    </row>
    <row r="181" spans="1:20" ht="27" customHeight="1">
      <c r="A181" s="185" t="s">
        <v>284</v>
      </c>
      <c r="B181" s="186"/>
      <c r="C181" s="186"/>
      <c r="D181" s="186"/>
      <c r="E181" s="186"/>
      <c r="F181" s="186"/>
      <c r="G181" s="186"/>
      <c r="H181" s="186"/>
      <c r="I181" s="186"/>
      <c r="J181" s="186"/>
      <c r="K181" s="186"/>
      <c r="L181" s="186"/>
      <c r="M181" s="186"/>
      <c r="N181" s="142">
        <f>N188</f>
        <v>2391845</v>
      </c>
      <c r="O181" s="143"/>
      <c r="P181" s="144"/>
      <c r="Q181" s="105"/>
    </row>
    <row r="182" spans="1:20" ht="22.5" customHeight="1">
      <c r="A182" s="310" t="s">
        <v>47</v>
      </c>
      <c r="B182" s="311"/>
      <c r="C182" s="311"/>
      <c r="D182" s="311"/>
      <c r="E182" s="311"/>
      <c r="F182" s="311"/>
      <c r="G182" s="311"/>
      <c r="H182" s="311"/>
      <c r="I182" s="311"/>
      <c r="J182" s="311"/>
      <c r="K182" s="311"/>
      <c r="L182" s="311"/>
      <c r="M182" s="311"/>
      <c r="N182" s="311"/>
      <c r="O182" s="311"/>
      <c r="P182" s="312"/>
      <c r="Q182" s="105"/>
    </row>
    <row r="183" spans="1:20" ht="22.5" customHeight="1">
      <c r="A183" s="378"/>
      <c r="B183" s="276" t="s">
        <v>50</v>
      </c>
      <c r="C183" s="277"/>
      <c r="D183" s="277"/>
      <c r="E183" s="277"/>
      <c r="F183" s="277"/>
      <c r="G183" s="277"/>
      <c r="H183" s="277"/>
      <c r="I183" s="277"/>
      <c r="J183" s="277"/>
      <c r="K183" s="277"/>
      <c r="L183" s="277"/>
      <c r="M183" s="277"/>
      <c r="N183" s="277"/>
      <c r="O183" s="277"/>
      <c r="P183" s="278"/>
      <c r="Q183" s="105"/>
    </row>
    <row r="184" spans="1:20" ht="22.5" customHeight="1">
      <c r="A184" s="378"/>
      <c r="B184" s="378"/>
      <c r="C184" s="276" t="s">
        <v>27</v>
      </c>
      <c r="D184" s="277"/>
      <c r="E184" s="277"/>
      <c r="F184" s="277"/>
      <c r="G184" s="277"/>
      <c r="H184" s="277"/>
      <c r="I184" s="277"/>
      <c r="J184" s="277"/>
      <c r="K184" s="277"/>
      <c r="L184" s="277"/>
      <c r="M184" s="277"/>
      <c r="N184" s="277"/>
      <c r="O184" s="277"/>
      <c r="P184" s="278"/>
      <c r="Q184" s="105"/>
    </row>
    <row r="185" spans="1:20" ht="22.5" customHeight="1">
      <c r="A185" s="378"/>
      <c r="B185" s="378"/>
      <c r="C185" s="276" t="s">
        <v>28</v>
      </c>
      <c r="D185" s="277"/>
      <c r="E185" s="277"/>
      <c r="F185" s="277"/>
      <c r="G185" s="277"/>
      <c r="H185" s="277"/>
      <c r="I185" s="277"/>
      <c r="J185" s="277"/>
      <c r="K185" s="277"/>
      <c r="L185" s="277"/>
      <c r="M185" s="277"/>
      <c r="N185" s="277"/>
      <c r="O185" s="277"/>
      <c r="P185" s="278"/>
      <c r="Q185" s="105"/>
    </row>
    <row r="186" spans="1:20" ht="63" customHeight="1" thickBot="1">
      <c r="A186" s="360" t="s">
        <v>432</v>
      </c>
      <c r="B186" s="378"/>
      <c r="C186" s="302" t="s">
        <v>308</v>
      </c>
      <c r="D186" s="269" t="s">
        <v>37</v>
      </c>
      <c r="E186" s="269" t="s">
        <v>18</v>
      </c>
      <c r="F186" s="357">
        <v>847.8</v>
      </c>
      <c r="G186" s="357">
        <v>785.7</v>
      </c>
      <c r="H186" s="372">
        <v>441</v>
      </c>
      <c r="I186" s="357" t="s">
        <v>78</v>
      </c>
      <c r="J186" s="254" t="s">
        <v>58</v>
      </c>
      <c r="K186" s="370">
        <v>76709397</v>
      </c>
      <c r="L186" s="172">
        <v>76709397</v>
      </c>
      <c r="M186" s="161">
        <v>29434097</v>
      </c>
      <c r="N186" s="161">
        <v>15359591</v>
      </c>
      <c r="O186" s="155">
        <v>14074506</v>
      </c>
      <c r="P186" s="155" t="s">
        <v>78</v>
      </c>
      <c r="Q186" s="108"/>
    </row>
    <row r="187" spans="1:20" ht="27" customHeight="1" thickTop="1" thickBot="1">
      <c r="A187" s="360"/>
      <c r="B187" s="378"/>
      <c r="C187" s="339"/>
      <c r="D187" s="270"/>
      <c r="E187" s="270"/>
      <c r="F187" s="358"/>
      <c r="G187" s="358"/>
      <c r="H187" s="373"/>
      <c r="I187" s="358"/>
      <c r="J187" s="259"/>
      <c r="K187" s="370"/>
      <c r="L187" s="173"/>
      <c r="M187" s="345" t="s">
        <v>45</v>
      </c>
      <c r="N187" s="346"/>
      <c r="O187" s="346"/>
      <c r="P187" s="347"/>
      <c r="Q187" s="105"/>
    </row>
    <row r="188" spans="1:20" ht="126.75" customHeight="1" thickTop="1">
      <c r="A188" s="360"/>
      <c r="B188" s="378"/>
      <c r="C188" s="303"/>
      <c r="D188" s="271"/>
      <c r="E188" s="271"/>
      <c r="F188" s="359"/>
      <c r="G188" s="359"/>
      <c r="H188" s="374"/>
      <c r="I188" s="359"/>
      <c r="J188" s="255"/>
      <c r="K188" s="371"/>
      <c r="L188" s="174"/>
      <c r="M188" s="156">
        <v>6011282</v>
      </c>
      <c r="N188" s="156">
        <v>2391845</v>
      </c>
      <c r="O188" s="156">
        <v>3619437</v>
      </c>
      <c r="P188" s="155" t="s">
        <v>78</v>
      </c>
      <c r="Q188" s="108"/>
    </row>
    <row r="189" spans="1:20" ht="27" customHeight="1">
      <c r="A189" s="185" t="s">
        <v>414</v>
      </c>
      <c r="B189" s="186"/>
      <c r="C189" s="186"/>
      <c r="D189" s="186"/>
      <c r="E189" s="186"/>
      <c r="F189" s="186"/>
      <c r="G189" s="186"/>
      <c r="H189" s="186"/>
      <c r="I189" s="186"/>
      <c r="J189" s="186"/>
      <c r="K189" s="186"/>
      <c r="L189" s="186"/>
      <c r="M189" s="186"/>
      <c r="N189" s="186"/>
      <c r="O189" s="186"/>
      <c r="P189" s="227"/>
      <c r="Q189" s="105"/>
    </row>
    <row r="190" spans="1:20" ht="27" customHeight="1">
      <c r="A190" s="185" t="s">
        <v>387</v>
      </c>
      <c r="B190" s="186"/>
      <c r="C190" s="186"/>
      <c r="D190" s="186"/>
      <c r="E190" s="186"/>
      <c r="F190" s="186"/>
      <c r="G190" s="186"/>
      <c r="H190" s="186"/>
      <c r="I190" s="186"/>
      <c r="J190" s="186"/>
      <c r="K190" s="186"/>
      <c r="L190" s="186"/>
      <c r="M190" s="186"/>
      <c r="N190" s="186"/>
      <c r="O190" s="186"/>
      <c r="P190" s="227"/>
      <c r="Q190" s="105"/>
    </row>
    <row r="191" spans="1:20" ht="27" customHeight="1">
      <c r="A191" s="182" t="s">
        <v>284</v>
      </c>
      <c r="B191" s="183"/>
      <c r="C191" s="183"/>
      <c r="D191" s="183"/>
      <c r="E191" s="183"/>
      <c r="F191" s="183"/>
      <c r="G191" s="183"/>
      <c r="H191" s="183"/>
      <c r="I191" s="183"/>
      <c r="J191" s="183"/>
      <c r="K191" s="183"/>
      <c r="L191" s="183"/>
      <c r="M191" s="183"/>
      <c r="N191" s="106">
        <f>N199</f>
        <v>0</v>
      </c>
      <c r="O191" s="109"/>
      <c r="P191" s="110"/>
      <c r="Q191" s="105"/>
    </row>
    <row r="192" spans="1:20">
      <c r="A192" s="295" t="s">
        <v>47</v>
      </c>
      <c r="B192" s="296"/>
      <c r="C192" s="296"/>
      <c r="D192" s="296"/>
      <c r="E192" s="296"/>
      <c r="F192" s="296"/>
      <c r="G192" s="296"/>
      <c r="H192" s="296"/>
      <c r="I192" s="296"/>
      <c r="J192" s="296"/>
      <c r="K192" s="296"/>
      <c r="L192" s="296"/>
      <c r="M192" s="296"/>
      <c r="N192" s="296"/>
      <c r="O192" s="296"/>
      <c r="P192" s="297"/>
      <c r="Q192" s="105"/>
    </row>
    <row r="193" spans="1:18">
      <c r="A193" s="190"/>
      <c r="B193" s="263" t="s">
        <v>50</v>
      </c>
      <c r="C193" s="264"/>
      <c r="D193" s="264"/>
      <c r="E193" s="264"/>
      <c r="F193" s="264"/>
      <c r="G193" s="264"/>
      <c r="H193" s="264"/>
      <c r="I193" s="264"/>
      <c r="J193" s="264"/>
      <c r="K193" s="264"/>
      <c r="L193" s="264"/>
      <c r="M193" s="264"/>
      <c r="N193" s="264"/>
      <c r="O193" s="264"/>
      <c r="P193" s="265"/>
      <c r="Q193" s="105"/>
    </row>
    <row r="194" spans="1:18">
      <c r="A194" s="190"/>
      <c r="B194" s="381"/>
      <c r="C194" s="263" t="s">
        <v>82</v>
      </c>
      <c r="D194" s="264"/>
      <c r="E194" s="264"/>
      <c r="F194" s="264"/>
      <c r="G194" s="264"/>
      <c r="H194" s="264"/>
      <c r="I194" s="264"/>
      <c r="J194" s="264"/>
      <c r="K194" s="264"/>
      <c r="L194" s="264"/>
      <c r="M194" s="264"/>
      <c r="N194" s="264"/>
      <c r="O194" s="264"/>
      <c r="P194" s="265"/>
      <c r="Q194" s="105"/>
    </row>
    <row r="195" spans="1:18">
      <c r="A195" s="190"/>
      <c r="B195" s="381"/>
      <c r="C195" s="263" t="s">
        <v>83</v>
      </c>
      <c r="D195" s="264"/>
      <c r="E195" s="264"/>
      <c r="F195" s="264"/>
      <c r="G195" s="264"/>
      <c r="H195" s="264"/>
      <c r="I195" s="264"/>
      <c r="J195" s="264"/>
      <c r="K195" s="264"/>
      <c r="L195" s="264"/>
      <c r="M195" s="264"/>
      <c r="N195" s="264"/>
      <c r="O195" s="264"/>
      <c r="P195" s="265"/>
      <c r="Q195" s="105"/>
    </row>
    <row r="196" spans="1:18">
      <c r="A196" s="190"/>
      <c r="B196" s="381"/>
      <c r="C196" s="295" t="s">
        <v>93</v>
      </c>
      <c r="D196" s="296"/>
      <c r="E196" s="296"/>
      <c r="F196" s="296"/>
      <c r="G196" s="296"/>
      <c r="H196" s="296"/>
      <c r="I196" s="296"/>
      <c r="J196" s="296"/>
      <c r="K196" s="296"/>
      <c r="L196" s="296"/>
      <c r="M196" s="296"/>
      <c r="N196" s="296"/>
      <c r="O196" s="296"/>
      <c r="P196" s="297"/>
      <c r="Q196" s="105"/>
    </row>
    <row r="197" spans="1:18" ht="49.5" customHeight="1">
      <c r="A197" s="204" t="s">
        <v>81</v>
      </c>
      <c r="B197" s="260"/>
      <c r="C197" s="289" t="s">
        <v>449</v>
      </c>
      <c r="D197" s="266" t="s">
        <v>274</v>
      </c>
      <c r="E197" s="266" t="s">
        <v>134</v>
      </c>
      <c r="F197" s="382">
        <v>89.89</v>
      </c>
      <c r="G197" s="169">
        <v>86</v>
      </c>
      <c r="H197" s="169">
        <v>87</v>
      </c>
      <c r="I197" s="169" t="s">
        <v>78</v>
      </c>
      <c r="J197" s="218" t="s">
        <v>79</v>
      </c>
      <c r="K197" s="175">
        <v>23833300</v>
      </c>
      <c r="L197" s="175">
        <v>23833300</v>
      </c>
      <c r="M197" s="161">
        <v>10623800</v>
      </c>
      <c r="N197" s="161">
        <v>5157700</v>
      </c>
      <c r="O197" s="149">
        <v>5466100</v>
      </c>
      <c r="P197" s="149" t="s">
        <v>78</v>
      </c>
      <c r="Q197" s="108"/>
    </row>
    <row r="198" spans="1:18" ht="52.5" customHeight="1">
      <c r="A198" s="204"/>
      <c r="B198" s="261"/>
      <c r="C198" s="290"/>
      <c r="D198" s="267"/>
      <c r="E198" s="267"/>
      <c r="F198" s="383"/>
      <c r="G198" s="170"/>
      <c r="H198" s="170"/>
      <c r="I198" s="170"/>
      <c r="J198" s="219"/>
      <c r="K198" s="176"/>
      <c r="L198" s="176"/>
      <c r="M198" s="328" t="s">
        <v>45</v>
      </c>
      <c r="N198" s="329"/>
      <c r="O198" s="329"/>
      <c r="P198" s="330"/>
      <c r="Q198" s="105"/>
    </row>
    <row r="199" spans="1:18" ht="92.25" customHeight="1">
      <c r="A199" s="204"/>
      <c r="B199" s="262"/>
      <c r="C199" s="291"/>
      <c r="D199" s="268"/>
      <c r="E199" s="268"/>
      <c r="F199" s="384"/>
      <c r="G199" s="171"/>
      <c r="H199" s="171"/>
      <c r="I199" s="171"/>
      <c r="J199" s="220"/>
      <c r="K199" s="177"/>
      <c r="L199" s="177"/>
      <c r="M199" s="151">
        <v>4807800</v>
      </c>
      <c r="N199" s="151">
        <v>0</v>
      </c>
      <c r="O199" s="151">
        <v>4807800</v>
      </c>
      <c r="P199" s="149" t="s">
        <v>78</v>
      </c>
      <c r="Q199" s="105"/>
    </row>
    <row r="200" spans="1:18" ht="27" customHeight="1">
      <c r="A200" s="185" t="s">
        <v>438</v>
      </c>
      <c r="B200" s="186"/>
      <c r="C200" s="186"/>
      <c r="D200" s="186"/>
      <c r="E200" s="186"/>
      <c r="F200" s="186"/>
      <c r="G200" s="186"/>
      <c r="H200" s="186"/>
      <c r="I200" s="186"/>
      <c r="J200" s="186"/>
      <c r="K200" s="186"/>
      <c r="L200" s="186"/>
      <c r="M200" s="186"/>
      <c r="N200" s="186"/>
      <c r="O200" s="186"/>
      <c r="P200" s="227"/>
      <c r="Q200" s="105"/>
    </row>
    <row r="201" spans="1:18" ht="22.5" customHeight="1">
      <c r="A201" s="182" t="s">
        <v>325</v>
      </c>
      <c r="B201" s="183"/>
      <c r="C201" s="183"/>
      <c r="D201" s="183"/>
      <c r="E201" s="183"/>
      <c r="F201" s="183"/>
      <c r="G201" s="183"/>
      <c r="H201" s="183"/>
      <c r="I201" s="183"/>
      <c r="J201" s="183"/>
      <c r="K201" s="183"/>
      <c r="L201" s="183"/>
      <c r="M201" s="183"/>
      <c r="N201" s="183"/>
      <c r="O201" s="183"/>
      <c r="P201" s="184"/>
      <c r="Q201" s="105"/>
    </row>
    <row r="202" spans="1:18" ht="22.5" customHeight="1">
      <c r="A202" s="182" t="s">
        <v>310</v>
      </c>
      <c r="B202" s="183"/>
      <c r="C202" s="183"/>
      <c r="D202" s="183"/>
      <c r="E202" s="183"/>
      <c r="F202" s="183"/>
      <c r="G202" s="183"/>
      <c r="H202" s="183"/>
      <c r="I202" s="183"/>
      <c r="J202" s="183"/>
      <c r="K202" s="183"/>
      <c r="L202" s="183"/>
      <c r="M202" s="184"/>
      <c r="N202" s="107">
        <f>N209</f>
        <v>40</v>
      </c>
      <c r="O202" s="109"/>
      <c r="P202" s="110"/>
      <c r="Q202" s="105"/>
      <c r="R202" s="121"/>
    </row>
    <row r="203" spans="1:18" ht="18.75" customHeight="1">
      <c r="A203" s="295" t="s">
        <v>19</v>
      </c>
      <c r="B203" s="296"/>
      <c r="C203" s="296"/>
      <c r="D203" s="296"/>
      <c r="E203" s="296"/>
      <c r="F203" s="296"/>
      <c r="G203" s="296"/>
      <c r="H203" s="296"/>
      <c r="I203" s="296"/>
      <c r="J203" s="296"/>
      <c r="K203" s="296"/>
      <c r="L203" s="296"/>
      <c r="M203" s="296"/>
      <c r="N203" s="296"/>
      <c r="O203" s="296"/>
      <c r="P203" s="297"/>
      <c r="Q203" s="105"/>
    </row>
    <row r="204" spans="1:18" ht="21.75" customHeight="1">
      <c r="A204" s="190"/>
      <c r="B204" s="263" t="s">
        <v>88</v>
      </c>
      <c r="C204" s="264"/>
      <c r="D204" s="264"/>
      <c r="E204" s="264"/>
      <c r="F204" s="264"/>
      <c r="G204" s="264"/>
      <c r="H204" s="264"/>
      <c r="I204" s="264"/>
      <c r="J204" s="264"/>
      <c r="K204" s="264"/>
      <c r="L204" s="264"/>
      <c r="M204" s="264"/>
      <c r="N204" s="264"/>
      <c r="O204" s="264"/>
      <c r="P204" s="265"/>
      <c r="Q204" s="105"/>
    </row>
    <row r="205" spans="1:18" ht="18.75" customHeight="1">
      <c r="A205" s="190"/>
      <c r="B205" s="260"/>
      <c r="C205" s="280" t="s">
        <v>89</v>
      </c>
      <c r="D205" s="281"/>
      <c r="E205" s="281"/>
      <c r="F205" s="281"/>
      <c r="G205" s="281"/>
      <c r="H205" s="281"/>
      <c r="I205" s="281"/>
      <c r="J205" s="281"/>
      <c r="K205" s="281"/>
      <c r="L205" s="281"/>
      <c r="M205" s="281"/>
      <c r="N205" s="281"/>
      <c r="O205" s="281"/>
      <c r="P205" s="282"/>
      <c r="Q205" s="105"/>
    </row>
    <row r="206" spans="1:18" ht="20.25" customHeight="1">
      <c r="A206" s="190"/>
      <c r="B206" s="262"/>
      <c r="C206" s="375" t="s">
        <v>90</v>
      </c>
      <c r="D206" s="376"/>
      <c r="E206" s="376"/>
      <c r="F206" s="376"/>
      <c r="G206" s="376"/>
      <c r="H206" s="376"/>
      <c r="I206" s="376"/>
      <c r="J206" s="376"/>
      <c r="K206" s="376"/>
      <c r="L206" s="376"/>
      <c r="M206" s="376"/>
      <c r="N206" s="376"/>
      <c r="O206" s="376"/>
      <c r="P206" s="377"/>
      <c r="Q206" s="105"/>
    </row>
    <row r="207" spans="1:18" ht="53.25" customHeight="1">
      <c r="A207" s="204" t="s">
        <v>249</v>
      </c>
      <c r="B207" s="260"/>
      <c r="C207" s="289" t="s">
        <v>417</v>
      </c>
      <c r="D207" s="283" t="s">
        <v>91</v>
      </c>
      <c r="E207" s="283" t="s">
        <v>163</v>
      </c>
      <c r="F207" s="169">
        <v>1</v>
      </c>
      <c r="G207" s="169">
        <v>1</v>
      </c>
      <c r="H207" s="169">
        <v>1</v>
      </c>
      <c r="I207" s="169">
        <v>1</v>
      </c>
      <c r="J207" s="218" t="s">
        <v>167</v>
      </c>
      <c r="K207" s="175">
        <v>530583</v>
      </c>
      <c r="L207" s="175">
        <v>530583</v>
      </c>
      <c r="M207" s="55">
        <v>364916</v>
      </c>
      <c r="N207" s="55">
        <v>46839</v>
      </c>
      <c r="O207" s="55">
        <v>32454</v>
      </c>
      <c r="P207" s="55">
        <v>30426</v>
      </c>
      <c r="Q207" s="105"/>
    </row>
    <row r="208" spans="1:18" ht="33" customHeight="1">
      <c r="A208" s="204"/>
      <c r="B208" s="261"/>
      <c r="C208" s="290"/>
      <c r="D208" s="284"/>
      <c r="E208" s="284"/>
      <c r="F208" s="170"/>
      <c r="G208" s="170"/>
      <c r="H208" s="170"/>
      <c r="I208" s="170"/>
      <c r="J208" s="219"/>
      <c r="K208" s="176"/>
      <c r="L208" s="176"/>
      <c r="M208" s="286" t="s">
        <v>45</v>
      </c>
      <c r="N208" s="287"/>
      <c r="O208" s="287"/>
      <c r="P208" s="288"/>
      <c r="Q208" s="105"/>
    </row>
    <row r="209" spans="1:17" ht="124.5" customHeight="1">
      <c r="A209" s="204"/>
      <c r="B209" s="262"/>
      <c r="C209" s="291"/>
      <c r="D209" s="285"/>
      <c r="E209" s="285"/>
      <c r="F209" s="171"/>
      <c r="G209" s="171"/>
      <c r="H209" s="171"/>
      <c r="I209" s="171"/>
      <c r="J209" s="220"/>
      <c r="K209" s="177"/>
      <c r="L209" s="177"/>
      <c r="M209" s="55">
        <v>435</v>
      </c>
      <c r="N209" s="55">
        <v>40</v>
      </c>
      <c r="O209" s="55">
        <v>40</v>
      </c>
      <c r="P209" s="126">
        <v>40</v>
      </c>
      <c r="Q209" s="105"/>
    </row>
    <row r="210" spans="1:17" ht="21" customHeight="1">
      <c r="A210" s="187" t="s">
        <v>168</v>
      </c>
      <c r="B210" s="188"/>
      <c r="C210" s="188"/>
      <c r="D210" s="188"/>
      <c r="E210" s="188"/>
      <c r="F210" s="188"/>
      <c r="G210" s="188"/>
      <c r="H210" s="188"/>
      <c r="I210" s="188"/>
      <c r="J210" s="188"/>
      <c r="K210" s="188"/>
      <c r="L210" s="188"/>
      <c r="M210" s="188"/>
      <c r="N210" s="188"/>
      <c r="O210" s="188"/>
      <c r="P210" s="189"/>
      <c r="Q210" s="105"/>
    </row>
    <row r="211" spans="1:17" ht="24.75" customHeight="1">
      <c r="A211" s="182" t="s">
        <v>252</v>
      </c>
      <c r="B211" s="183"/>
      <c r="C211" s="183"/>
      <c r="D211" s="183"/>
      <c r="E211" s="183"/>
      <c r="F211" s="183"/>
      <c r="G211" s="183"/>
      <c r="H211" s="183"/>
      <c r="I211" s="183"/>
      <c r="J211" s="183"/>
      <c r="K211" s="183"/>
      <c r="L211" s="183"/>
      <c r="M211" s="183"/>
      <c r="N211" s="183"/>
      <c r="O211" s="183"/>
      <c r="P211" s="184"/>
      <c r="Q211" s="105"/>
    </row>
    <row r="212" spans="1:17" ht="21" customHeight="1">
      <c r="A212" s="182" t="s">
        <v>322</v>
      </c>
      <c r="B212" s="183"/>
      <c r="C212" s="183"/>
      <c r="D212" s="183"/>
      <c r="E212" s="183"/>
      <c r="F212" s="183"/>
      <c r="G212" s="183"/>
      <c r="H212" s="183"/>
      <c r="I212" s="183"/>
      <c r="J212" s="183"/>
      <c r="K212" s="183"/>
      <c r="L212" s="183"/>
      <c r="M212" s="183"/>
      <c r="N212" s="183"/>
      <c r="O212" s="183"/>
      <c r="P212" s="184"/>
      <c r="Q212" s="105"/>
    </row>
    <row r="213" spans="1:17" ht="21" customHeight="1">
      <c r="A213" s="201" t="s">
        <v>285</v>
      </c>
      <c r="B213" s="202"/>
      <c r="C213" s="202"/>
      <c r="D213" s="202"/>
      <c r="E213" s="202"/>
      <c r="F213" s="202"/>
      <c r="G213" s="202"/>
      <c r="H213" s="202"/>
      <c r="I213" s="202"/>
      <c r="J213" s="202"/>
      <c r="K213" s="202"/>
      <c r="L213" s="202"/>
      <c r="M213" s="22"/>
      <c r="N213" s="22">
        <f>SUM(N218,N219,N220)</f>
        <v>11400</v>
      </c>
      <c r="O213" s="23"/>
      <c r="P213" s="22"/>
      <c r="Q213" s="105"/>
    </row>
    <row r="214" spans="1:17" ht="21" customHeight="1">
      <c r="A214" s="187" t="s">
        <v>253</v>
      </c>
      <c r="B214" s="188"/>
      <c r="C214" s="188"/>
      <c r="D214" s="188"/>
      <c r="E214" s="188"/>
      <c r="F214" s="188"/>
      <c r="G214" s="188"/>
      <c r="H214" s="188"/>
      <c r="I214" s="188"/>
      <c r="J214" s="188"/>
      <c r="K214" s="188"/>
      <c r="L214" s="188"/>
      <c r="M214" s="188"/>
      <c r="N214" s="188"/>
      <c r="O214" s="188"/>
      <c r="P214" s="189"/>
      <c r="Q214" s="105"/>
    </row>
    <row r="215" spans="1:17" ht="21" customHeight="1">
      <c r="A215" s="196"/>
      <c r="B215" s="187" t="s">
        <v>254</v>
      </c>
      <c r="C215" s="188"/>
      <c r="D215" s="188"/>
      <c r="E215" s="188"/>
      <c r="F215" s="188"/>
      <c r="G215" s="188"/>
      <c r="H215" s="188"/>
      <c r="I215" s="188"/>
      <c r="J215" s="188"/>
      <c r="K215" s="188"/>
      <c r="L215" s="188"/>
      <c r="M215" s="188"/>
      <c r="N215" s="188"/>
      <c r="O215" s="188"/>
      <c r="P215" s="189"/>
      <c r="Q215" s="105"/>
    </row>
    <row r="216" spans="1:17" ht="21" customHeight="1">
      <c r="A216" s="197"/>
      <c r="B216" s="228"/>
      <c r="C216" s="193" t="s">
        <v>255</v>
      </c>
      <c r="D216" s="194"/>
      <c r="E216" s="194"/>
      <c r="F216" s="194"/>
      <c r="G216" s="194"/>
      <c r="H216" s="194"/>
      <c r="I216" s="194"/>
      <c r="J216" s="194"/>
      <c r="K216" s="194"/>
      <c r="L216" s="194"/>
      <c r="M216" s="194"/>
      <c r="N216" s="194"/>
      <c r="O216" s="194"/>
      <c r="P216" s="195"/>
      <c r="Q216" s="105"/>
    </row>
    <row r="217" spans="1:17" ht="21" customHeight="1">
      <c r="A217" s="198"/>
      <c r="B217" s="229"/>
      <c r="C217" s="193" t="s">
        <v>256</v>
      </c>
      <c r="D217" s="194"/>
      <c r="E217" s="194"/>
      <c r="F217" s="194"/>
      <c r="G217" s="194"/>
      <c r="H217" s="194"/>
      <c r="I217" s="194"/>
      <c r="J217" s="194"/>
      <c r="K217" s="194"/>
      <c r="L217" s="194"/>
      <c r="M217" s="194"/>
      <c r="N217" s="194"/>
      <c r="O217" s="194"/>
      <c r="P217" s="195"/>
      <c r="Q217" s="105"/>
    </row>
    <row r="218" spans="1:17" ht="92.25" customHeight="1">
      <c r="A218" s="62" t="s">
        <v>350</v>
      </c>
      <c r="B218" s="228"/>
      <c r="C218" s="289" t="s">
        <v>323</v>
      </c>
      <c r="D218" s="221" t="s">
        <v>257</v>
      </c>
      <c r="E218" s="221" t="s">
        <v>264</v>
      </c>
      <c r="F218" s="224" t="s">
        <v>78</v>
      </c>
      <c r="G218" s="224">
        <v>50</v>
      </c>
      <c r="H218" s="224">
        <v>50</v>
      </c>
      <c r="I218" s="224">
        <v>50</v>
      </c>
      <c r="J218" s="224" t="s">
        <v>409</v>
      </c>
      <c r="K218" s="169">
        <v>129000</v>
      </c>
      <c r="L218" s="93">
        <v>7000</v>
      </c>
      <c r="M218" s="53">
        <v>2100</v>
      </c>
      <c r="N218" s="44">
        <v>700</v>
      </c>
      <c r="O218" s="45">
        <v>700</v>
      </c>
      <c r="P218" s="45">
        <v>700</v>
      </c>
      <c r="Q218" s="105"/>
    </row>
    <row r="219" spans="1:17" ht="95.25" customHeight="1">
      <c r="A219" s="61" t="s">
        <v>352</v>
      </c>
      <c r="B219" s="353"/>
      <c r="C219" s="290"/>
      <c r="D219" s="222"/>
      <c r="E219" s="222"/>
      <c r="F219" s="225"/>
      <c r="G219" s="225"/>
      <c r="H219" s="225"/>
      <c r="I219" s="225"/>
      <c r="J219" s="225"/>
      <c r="K219" s="170"/>
      <c r="L219" s="93">
        <v>100000</v>
      </c>
      <c r="M219" s="93">
        <v>30000</v>
      </c>
      <c r="N219" s="46">
        <v>10000</v>
      </c>
      <c r="O219" s="46">
        <v>10000</v>
      </c>
      <c r="P219" s="46">
        <v>10000</v>
      </c>
      <c r="Q219" s="105"/>
    </row>
    <row r="220" spans="1:17" ht="95.25" customHeight="1">
      <c r="A220" s="61" t="s">
        <v>258</v>
      </c>
      <c r="B220" s="229"/>
      <c r="C220" s="291"/>
      <c r="D220" s="223"/>
      <c r="E220" s="223"/>
      <c r="F220" s="226"/>
      <c r="G220" s="226"/>
      <c r="H220" s="226"/>
      <c r="I220" s="226"/>
      <c r="J220" s="226"/>
      <c r="K220" s="171"/>
      <c r="L220" s="93">
        <v>7000</v>
      </c>
      <c r="M220" s="93">
        <v>2100</v>
      </c>
      <c r="N220" s="93">
        <v>700</v>
      </c>
      <c r="O220" s="93">
        <v>700</v>
      </c>
      <c r="P220" s="93">
        <v>700</v>
      </c>
      <c r="Q220" s="105"/>
    </row>
    <row r="221" spans="1:17" ht="21" customHeight="1">
      <c r="A221" s="185" t="s">
        <v>439</v>
      </c>
      <c r="B221" s="186"/>
      <c r="C221" s="186"/>
      <c r="D221" s="186"/>
      <c r="E221" s="186"/>
      <c r="F221" s="186"/>
      <c r="G221" s="186"/>
      <c r="H221" s="186"/>
      <c r="I221" s="186"/>
      <c r="J221" s="186"/>
      <c r="K221" s="186"/>
      <c r="L221" s="186"/>
      <c r="M221" s="186"/>
      <c r="N221" s="186"/>
      <c r="O221" s="186"/>
      <c r="P221" s="227"/>
      <c r="Q221" s="105"/>
    </row>
    <row r="222" spans="1:17" ht="21" customHeight="1">
      <c r="A222" s="182" t="s">
        <v>388</v>
      </c>
      <c r="B222" s="183"/>
      <c r="C222" s="183"/>
      <c r="D222" s="183"/>
      <c r="E222" s="183"/>
      <c r="F222" s="183"/>
      <c r="G222" s="183"/>
      <c r="H222" s="183"/>
      <c r="I222" s="183"/>
      <c r="J222" s="183"/>
      <c r="K222" s="183"/>
      <c r="L222" s="183"/>
      <c r="M222" s="183"/>
      <c r="N222" s="183"/>
      <c r="O222" s="183"/>
      <c r="P222" s="184"/>
      <c r="Q222" s="105"/>
    </row>
    <row r="223" spans="1:17" ht="21" customHeight="1">
      <c r="A223" s="182" t="s">
        <v>284</v>
      </c>
      <c r="B223" s="183"/>
      <c r="C223" s="183"/>
      <c r="D223" s="183"/>
      <c r="E223" s="183"/>
      <c r="F223" s="183"/>
      <c r="G223" s="183"/>
      <c r="H223" s="183"/>
      <c r="I223" s="183"/>
      <c r="J223" s="183"/>
      <c r="K223" s="183"/>
      <c r="L223" s="183"/>
      <c r="M223" s="184"/>
      <c r="N223" s="106">
        <f>N228</f>
        <v>40000</v>
      </c>
      <c r="O223" s="127"/>
      <c r="P223" s="128"/>
      <c r="Q223" s="105"/>
    </row>
    <row r="224" spans="1:17" ht="21" customHeight="1">
      <c r="A224" s="295" t="s">
        <v>12</v>
      </c>
      <c r="B224" s="296"/>
      <c r="C224" s="296"/>
      <c r="D224" s="296"/>
      <c r="E224" s="296"/>
      <c r="F224" s="296"/>
      <c r="G224" s="296"/>
      <c r="H224" s="296"/>
      <c r="I224" s="296"/>
      <c r="J224" s="296"/>
      <c r="K224" s="296"/>
      <c r="L224" s="296"/>
      <c r="M224" s="296"/>
      <c r="N224" s="296"/>
      <c r="O224" s="296"/>
      <c r="P224" s="297"/>
      <c r="Q224" s="105"/>
    </row>
    <row r="225" spans="1:19" ht="21" customHeight="1">
      <c r="A225" s="292"/>
      <c r="B225" s="263" t="s">
        <v>16</v>
      </c>
      <c r="C225" s="264"/>
      <c r="D225" s="264"/>
      <c r="E225" s="264"/>
      <c r="F225" s="264"/>
      <c r="G225" s="264"/>
      <c r="H225" s="264"/>
      <c r="I225" s="264"/>
      <c r="J225" s="264"/>
      <c r="K225" s="264"/>
      <c r="L225" s="264"/>
      <c r="M225" s="264"/>
      <c r="N225" s="264"/>
      <c r="O225" s="264"/>
      <c r="P225" s="265"/>
      <c r="Q225" s="105"/>
    </row>
    <row r="226" spans="1:19" ht="21" customHeight="1">
      <c r="A226" s="293"/>
      <c r="B226" s="260"/>
      <c r="C226" s="68" t="s">
        <v>242</v>
      </c>
      <c r="D226" s="68"/>
      <c r="E226" s="68"/>
      <c r="F226" s="68"/>
      <c r="G226" s="68"/>
      <c r="H226" s="68"/>
      <c r="I226" s="68"/>
      <c r="J226" s="68"/>
      <c r="K226" s="68"/>
      <c r="L226" s="68"/>
      <c r="M226" s="68"/>
      <c r="N226" s="68"/>
      <c r="O226" s="68"/>
      <c r="P226" s="69"/>
      <c r="Q226" s="105"/>
    </row>
    <row r="227" spans="1:19" ht="21" customHeight="1">
      <c r="A227" s="294"/>
      <c r="B227" s="262"/>
      <c r="C227" s="263" t="s">
        <v>243</v>
      </c>
      <c r="D227" s="264"/>
      <c r="E227" s="264"/>
      <c r="F227" s="264"/>
      <c r="G227" s="264"/>
      <c r="H227" s="264"/>
      <c r="I227" s="264"/>
      <c r="J227" s="264"/>
      <c r="K227" s="264"/>
      <c r="L227" s="264"/>
      <c r="M227" s="264"/>
      <c r="N227" s="264"/>
      <c r="O227" s="264"/>
      <c r="P227" s="265"/>
      <c r="Q227" s="105"/>
    </row>
    <row r="228" spans="1:19" ht="21" customHeight="1">
      <c r="A228" s="218" t="s">
        <v>244</v>
      </c>
      <c r="B228" s="300"/>
      <c r="C228" s="302" t="s">
        <v>450</v>
      </c>
      <c r="D228" s="221" t="s">
        <v>295</v>
      </c>
      <c r="E228" s="221" t="s">
        <v>245</v>
      </c>
      <c r="F228" s="306" t="s">
        <v>78</v>
      </c>
      <c r="G228" s="304">
        <v>304</v>
      </c>
      <c r="H228" s="304">
        <v>304</v>
      </c>
      <c r="I228" s="304">
        <v>304</v>
      </c>
      <c r="J228" s="298" t="s">
        <v>178</v>
      </c>
      <c r="K228" s="304">
        <v>200000</v>
      </c>
      <c r="L228" s="304">
        <v>200000</v>
      </c>
      <c r="M228" s="172">
        <v>160000</v>
      </c>
      <c r="N228" s="175">
        <v>40000</v>
      </c>
      <c r="O228" s="175">
        <v>40000</v>
      </c>
      <c r="P228" s="175">
        <v>40000</v>
      </c>
      <c r="Q228" s="105"/>
    </row>
    <row r="229" spans="1:19" ht="120" customHeight="1">
      <c r="A229" s="220"/>
      <c r="B229" s="301"/>
      <c r="C229" s="303"/>
      <c r="D229" s="223"/>
      <c r="E229" s="223"/>
      <c r="F229" s="307"/>
      <c r="G229" s="305"/>
      <c r="H229" s="305"/>
      <c r="I229" s="305"/>
      <c r="J229" s="299"/>
      <c r="K229" s="305"/>
      <c r="L229" s="305"/>
      <c r="M229" s="174"/>
      <c r="N229" s="177"/>
      <c r="O229" s="177"/>
      <c r="P229" s="177"/>
      <c r="Q229" s="105"/>
    </row>
    <row r="230" spans="1:19" ht="27" customHeight="1">
      <c r="A230" s="185" t="s">
        <v>97</v>
      </c>
      <c r="B230" s="186"/>
      <c r="C230" s="186"/>
      <c r="D230" s="186"/>
      <c r="E230" s="186"/>
      <c r="F230" s="186"/>
      <c r="G230" s="186"/>
      <c r="H230" s="186"/>
      <c r="I230" s="186"/>
      <c r="J230" s="186"/>
      <c r="K230" s="186"/>
      <c r="L230" s="186"/>
      <c r="M230" s="186"/>
      <c r="N230" s="186"/>
      <c r="O230" s="186"/>
      <c r="P230" s="227"/>
      <c r="Q230" s="105"/>
    </row>
    <row r="231" spans="1:19" ht="28.5" customHeight="1">
      <c r="A231" s="182" t="s">
        <v>389</v>
      </c>
      <c r="B231" s="183"/>
      <c r="C231" s="183"/>
      <c r="D231" s="183"/>
      <c r="E231" s="183"/>
      <c r="F231" s="183"/>
      <c r="G231" s="183"/>
      <c r="H231" s="183"/>
      <c r="I231" s="183"/>
      <c r="J231" s="183"/>
      <c r="K231" s="183"/>
      <c r="L231" s="183"/>
      <c r="M231" s="183"/>
      <c r="N231" s="183"/>
      <c r="O231" s="183"/>
      <c r="P231" s="184"/>
      <c r="Q231" s="105"/>
    </row>
    <row r="232" spans="1:19" ht="22.5" customHeight="1">
      <c r="A232" s="182" t="s">
        <v>310</v>
      </c>
      <c r="B232" s="183"/>
      <c r="C232" s="183"/>
      <c r="D232" s="183"/>
      <c r="E232" s="183"/>
      <c r="F232" s="183"/>
      <c r="G232" s="183"/>
      <c r="H232" s="183"/>
      <c r="I232" s="183"/>
      <c r="J232" s="183"/>
      <c r="K232" s="183"/>
      <c r="L232" s="183"/>
      <c r="M232" s="183"/>
      <c r="N232" s="106">
        <f>N237</f>
        <v>3372</v>
      </c>
      <c r="O232" s="109"/>
      <c r="P232" s="110"/>
      <c r="Q232" s="105"/>
    </row>
    <row r="233" spans="1:19" ht="17.25" customHeight="1">
      <c r="A233" s="295" t="s">
        <v>5</v>
      </c>
      <c r="B233" s="296"/>
      <c r="C233" s="296"/>
      <c r="D233" s="296"/>
      <c r="E233" s="296"/>
      <c r="F233" s="296"/>
      <c r="G233" s="296"/>
      <c r="H233" s="296"/>
      <c r="I233" s="296"/>
      <c r="J233" s="296"/>
      <c r="K233" s="296"/>
      <c r="L233" s="296"/>
      <c r="M233" s="66"/>
      <c r="N233" s="66"/>
      <c r="O233" s="66"/>
      <c r="P233" s="67"/>
      <c r="Q233" s="105"/>
    </row>
    <row r="234" spans="1:19" ht="17.25" customHeight="1">
      <c r="A234" s="190"/>
      <c r="B234" s="263" t="s">
        <v>84</v>
      </c>
      <c r="C234" s="264"/>
      <c r="D234" s="264"/>
      <c r="E234" s="264"/>
      <c r="F234" s="264"/>
      <c r="G234" s="264"/>
      <c r="H234" s="264"/>
      <c r="I234" s="264"/>
      <c r="J234" s="264"/>
      <c r="K234" s="264"/>
      <c r="L234" s="264"/>
      <c r="M234" s="264"/>
      <c r="N234" s="264"/>
      <c r="O234" s="264"/>
      <c r="P234" s="265"/>
      <c r="Q234" s="105"/>
    </row>
    <row r="235" spans="1:19" ht="24" customHeight="1">
      <c r="A235" s="190"/>
      <c r="B235" s="190"/>
      <c r="C235" s="280" t="s">
        <v>101</v>
      </c>
      <c r="D235" s="281"/>
      <c r="E235" s="281"/>
      <c r="F235" s="281"/>
      <c r="G235" s="281"/>
      <c r="H235" s="281"/>
      <c r="I235" s="281"/>
      <c r="J235" s="281"/>
      <c r="K235" s="281"/>
      <c r="L235" s="281"/>
      <c r="M235" s="281"/>
      <c r="N235" s="281"/>
      <c r="O235" s="281"/>
      <c r="P235" s="282"/>
      <c r="Q235" s="105"/>
    </row>
    <row r="236" spans="1:19" ht="21.75" customHeight="1">
      <c r="A236" s="190"/>
      <c r="B236" s="190"/>
      <c r="C236" s="280" t="s">
        <v>85</v>
      </c>
      <c r="D236" s="281"/>
      <c r="E236" s="281"/>
      <c r="F236" s="281"/>
      <c r="G236" s="281"/>
      <c r="H236" s="281"/>
      <c r="I236" s="281"/>
      <c r="J236" s="281"/>
      <c r="K236" s="281"/>
      <c r="L236" s="281"/>
      <c r="M236" s="281"/>
      <c r="N236" s="281"/>
      <c r="O236" s="281"/>
      <c r="P236" s="282"/>
      <c r="Q236" s="105"/>
    </row>
    <row r="237" spans="1:19" ht="222" customHeight="1">
      <c r="A237" s="61" t="s">
        <v>95</v>
      </c>
      <c r="B237" s="3"/>
      <c r="C237" s="31" t="s">
        <v>339</v>
      </c>
      <c r="D237" s="64" t="s">
        <v>86</v>
      </c>
      <c r="E237" s="64" t="s">
        <v>164</v>
      </c>
      <c r="F237" s="33" t="s">
        <v>364</v>
      </c>
      <c r="G237" s="93" t="s">
        <v>341</v>
      </c>
      <c r="H237" s="93" t="s">
        <v>342</v>
      </c>
      <c r="I237" s="93" t="s">
        <v>340</v>
      </c>
      <c r="J237" s="61" t="s">
        <v>87</v>
      </c>
      <c r="K237" s="87">
        <v>160629</v>
      </c>
      <c r="L237" s="87">
        <v>160629</v>
      </c>
      <c r="M237" s="87">
        <v>6122</v>
      </c>
      <c r="N237" s="87">
        <v>3372</v>
      </c>
      <c r="O237" s="55">
        <v>2750</v>
      </c>
      <c r="P237" s="55" t="s">
        <v>78</v>
      </c>
      <c r="Q237" s="108"/>
      <c r="S237" s="121"/>
    </row>
    <row r="238" spans="1:19" ht="24" customHeight="1">
      <c r="A238" s="185" t="s">
        <v>440</v>
      </c>
      <c r="B238" s="186"/>
      <c r="C238" s="186"/>
      <c r="D238" s="186"/>
      <c r="E238" s="186"/>
      <c r="F238" s="186"/>
      <c r="G238" s="186"/>
      <c r="H238" s="186"/>
      <c r="I238" s="186"/>
      <c r="J238" s="186"/>
      <c r="K238" s="186"/>
      <c r="L238" s="186"/>
      <c r="M238" s="186"/>
      <c r="N238" s="186"/>
      <c r="O238" s="186"/>
      <c r="P238" s="227"/>
      <c r="Q238" s="108"/>
      <c r="S238" s="121"/>
    </row>
    <row r="239" spans="1:19" ht="24" customHeight="1">
      <c r="A239" s="182" t="s">
        <v>390</v>
      </c>
      <c r="B239" s="183"/>
      <c r="C239" s="183"/>
      <c r="D239" s="183"/>
      <c r="E239" s="183"/>
      <c r="F239" s="183"/>
      <c r="G239" s="183"/>
      <c r="H239" s="183"/>
      <c r="I239" s="183"/>
      <c r="J239" s="183"/>
      <c r="K239" s="183"/>
      <c r="L239" s="183"/>
      <c r="M239" s="183"/>
      <c r="N239" s="183"/>
      <c r="O239" s="183"/>
      <c r="P239" s="184"/>
      <c r="Q239" s="108"/>
      <c r="S239" s="121"/>
    </row>
    <row r="240" spans="1:19">
      <c r="A240" s="182" t="s">
        <v>284</v>
      </c>
      <c r="B240" s="183"/>
      <c r="C240" s="183"/>
      <c r="D240" s="183"/>
      <c r="E240" s="183"/>
      <c r="F240" s="183"/>
      <c r="G240" s="183"/>
      <c r="H240" s="183"/>
      <c r="I240" s="183"/>
      <c r="J240" s="183"/>
      <c r="K240" s="183"/>
      <c r="L240" s="183"/>
      <c r="M240" s="184"/>
      <c r="N240" s="106">
        <f>N245</f>
        <v>80190</v>
      </c>
      <c r="O240" s="109"/>
      <c r="P240" s="110"/>
      <c r="Q240" s="108"/>
      <c r="S240" s="121"/>
    </row>
    <row r="241" spans="1:19">
      <c r="A241" s="295" t="s">
        <v>5</v>
      </c>
      <c r="B241" s="296"/>
      <c r="C241" s="296"/>
      <c r="D241" s="296"/>
      <c r="E241" s="296"/>
      <c r="F241" s="296"/>
      <c r="G241" s="296"/>
      <c r="H241" s="296"/>
      <c r="I241" s="296"/>
      <c r="J241" s="296"/>
      <c r="K241" s="296"/>
      <c r="L241" s="296"/>
      <c r="M241" s="296"/>
      <c r="N241" s="296"/>
      <c r="O241" s="296"/>
      <c r="P241" s="297"/>
      <c r="Q241" s="108"/>
      <c r="S241" s="121"/>
    </row>
    <row r="242" spans="1:19">
      <c r="A242" s="260"/>
      <c r="B242" s="263" t="s">
        <v>84</v>
      </c>
      <c r="C242" s="264"/>
      <c r="D242" s="264"/>
      <c r="E242" s="264"/>
      <c r="F242" s="264"/>
      <c r="G242" s="264"/>
      <c r="H242" s="264"/>
      <c r="I242" s="264"/>
      <c r="J242" s="264"/>
      <c r="K242" s="264"/>
      <c r="L242" s="264"/>
      <c r="M242" s="264"/>
      <c r="N242" s="264"/>
      <c r="O242" s="264"/>
      <c r="P242" s="265"/>
      <c r="Q242" s="108"/>
      <c r="S242" s="121"/>
    </row>
    <row r="243" spans="1:19">
      <c r="A243" s="261"/>
      <c r="B243" s="260"/>
      <c r="C243" s="68" t="s">
        <v>101</v>
      </c>
      <c r="D243" s="68"/>
      <c r="E243" s="68"/>
      <c r="F243" s="68"/>
      <c r="G243" s="68"/>
      <c r="H243" s="68"/>
      <c r="I243" s="68"/>
      <c r="J243" s="68"/>
      <c r="K243" s="68"/>
      <c r="L243" s="68"/>
      <c r="M243" s="68"/>
      <c r="N243" s="68"/>
      <c r="O243" s="68"/>
      <c r="P243" s="69"/>
      <c r="Q243" s="108"/>
      <c r="S243" s="121"/>
    </row>
    <row r="244" spans="1:19">
      <c r="A244" s="262"/>
      <c r="B244" s="262"/>
      <c r="C244" s="263" t="s">
        <v>85</v>
      </c>
      <c r="D244" s="264"/>
      <c r="E244" s="264"/>
      <c r="F244" s="264"/>
      <c r="G244" s="264"/>
      <c r="H244" s="264"/>
      <c r="I244" s="264"/>
      <c r="J244" s="264"/>
      <c r="K244" s="264"/>
      <c r="L244" s="264"/>
      <c r="M244" s="264"/>
      <c r="N244" s="264"/>
      <c r="O244" s="264"/>
      <c r="P244" s="265"/>
      <c r="Q244" s="108"/>
      <c r="S244" s="121"/>
    </row>
    <row r="245" spans="1:19">
      <c r="A245" s="218" t="s">
        <v>259</v>
      </c>
      <c r="B245" s="300"/>
      <c r="C245" s="302" t="s">
        <v>451</v>
      </c>
      <c r="D245" s="221" t="s">
        <v>260</v>
      </c>
      <c r="E245" s="221" t="s">
        <v>261</v>
      </c>
      <c r="F245" s="418" t="s">
        <v>78</v>
      </c>
      <c r="G245" s="304">
        <v>27</v>
      </c>
      <c r="H245" s="304">
        <v>15</v>
      </c>
      <c r="I245" s="304">
        <v>8</v>
      </c>
      <c r="J245" s="298" t="s">
        <v>178</v>
      </c>
      <c r="K245" s="304">
        <v>216550</v>
      </c>
      <c r="L245" s="304">
        <v>216550</v>
      </c>
      <c r="M245" s="304">
        <v>177520</v>
      </c>
      <c r="N245" s="175">
        <v>80190</v>
      </c>
      <c r="O245" s="175">
        <v>50430</v>
      </c>
      <c r="P245" s="175">
        <v>21380</v>
      </c>
      <c r="Q245" s="108"/>
      <c r="S245" s="121"/>
    </row>
    <row r="246" spans="1:19" ht="198" customHeight="1">
      <c r="A246" s="220"/>
      <c r="B246" s="301"/>
      <c r="C246" s="303"/>
      <c r="D246" s="223"/>
      <c r="E246" s="223"/>
      <c r="F246" s="420"/>
      <c r="G246" s="305"/>
      <c r="H246" s="305"/>
      <c r="I246" s="305"/>
      <c r="J246" s="299"/>
      <c r="K246" s="305"/>
      <c r="L246" s="305"/>
      <c r="M246" s="305"/>
      <c r="N246" s="177"/>
      <c r="O246" s="177"/>
      <c r="P246" s="177"/>
      <c r="Q246" s="108"/>
      <c r="S246" s="121"/>
    </row>
    <row r="247" spans="1:19" ht="27" customHeight="1">
      <c r="A247" s="185" t="s">
        <v>224</v>
      </c>
      <c r="B247" s="186"/>
      <c r="C247" s="186"/>
      <c r="D247" s="186"/>
      <c r="E247" s="186"/>
      <c r="F247" s="186"/>
      <c r="G247" s="186"/>
      <c r="H247" s="186"/>
      <c r="I247" s="186"/>
      <c r="J247" s="186"/>
      <c r="K247" s="186"/>
      <c r="L247" s="186"/>
      <c r="M247" s="186"/>
      <c r="N247" s="186"/>
      <c r="O247" s="186"/>
      <c r="P247" s="227"/>
      <c r="Q247" s="105"/>
    </row>
    <row r="248" spans="1:19" ht="22.5" customHeight="1">
      <c r="A248" s="182" t="s">
        <v>391</v>
      </c>
      <c r="B248" s="183"/>
      <c r="C248" s="183"/>
      <c r="D248" s="183"/>
      <c r="E248" s="183"/>
      <c r="F248" s="183"/>
      <c r="G248" s="183"/>
      <c r="H248" s="183"/>
      <c r="I248" s="183"/>
      <c r="J248" s="183"/>
      <c r="K248" s="183"/>
      <c r="L248" s="183"/>
      <c r="M248" s="183"/>
      <c r="N248" s="183"/>
      <c r="O248" s="183"/>
      <c r="P248" s="184"/>
      <c r="Q248" s="105"/>
    </row>
    <row r="249" spans="1:19">
      <c r="A249" s="182" t="s">
        <v>281</v>
      </c>
      <c r="B249" s="183"/>
      <c r="C249" s="183"/>
      <c r="D249" s="183"/>
      <c r="E249" s="183"/>
      <c r="F249" s="183"/>
      <c r="G249" s="183"/>
      <c r="H249" s="183"/>
      <c r="I249" s="183"/>
      <c r="J249" s="183"/>
      <c r="K249" s="183"/>
      <c r="L249" s="183"/>
      <c r="M249" s="183"/>
      <c r="N249" s="106">
        <f>N254</f>
        <v>34376</v>
      </c>
      <c r="O249" s="109"/>
      <c r="P249" s="110"/>
      <c r="Q249" s="105"/>
    </row>
    <row r="250" spans="1:19" ht="22.5" customHeight="1">
      <c r="A250" s="187" t="s">
        <v>5</v>
      </c>
      <c r="B250" s="188"/>
      <c r="C250" s="188"/>
      <c r="D250" s="188"/>
      <c r="E250" s="188"/>
      <c r="F250" s="188"/>
      <c r="G250" s="188"/>
      <c r="H250" s="188"/>
      <c r="I250" s="188"/>
      <c r="J250" s="188"/>
      <c r="K250" s="188"/>
      <c r="L250" s="188"/>
      <c r="M250" s="188"/>
      <c r="N250" s="188"/>
      <c r="O250" s="188"/>
      <c r="P250" s="189"/>
      <c r="Q250" s="105"/>
    </row>
    <row r="251" spans="1:19" ht="22.5" customHeight="1">
      <c r="A251" s="196"/>
      <c r="B251" s="187" t="s">
        <v>24</v>
      </c>
      <c r="C251" s="188"/>
      <c r="D251" s="188"/>
      <c r="E251" s="188"/>
      <c r="F251" s="188"/>
      <c r="G251" s="188"/>
      <c r="H251" s="188"/>
      <c r="I251" s="188"/>
      <c r="J251" s="188"/>
      <c r="K251" s="188"/>
      <c r="L251" s="188"/>
      <c r="M251" s="188"/>
      <c r="N251" s="188"/>
      <c r="O251" s="188"/>
      <c r="P251" s="189"/>
      <c r="Q251" s="105"/>
    </row>
    <row r="252" spans="1:19" ht="22.5" customHeight="1">
      <c r="A252" s="197"/>
      <c r="B252" s="218"/>
      <c r="C252" s="193" t="s">
        <v>25</v>
      </c>
      <c r="D252" s="194"/>
      <c r="E252" s="194"/>
      <c r="F252" s="194"/>
      <c r="G252" s="194"/>
      <c r="H252" s="194"/>
      <c r="I252" s="194"/>
      <c r="J252" s="194"/>
      <c r="K252" s="194"/>
      <c r="L252" s="194"/>
      <c r="M252" s="194"/>
      <c r="N252" s="194"/>
      <c r="O252" s="194"/>
      <c r="P252" s="195"/>
      <c r="Q252" s="105"/>
    </row>
    <row r="253" spans="1:19" ht="22.5" customHeight="1">
      <c r="A253" s="198"/>
      <c r="B253" s="220"/>
      <c r="C253" s="193" t="s">
        <v>29</v>
      </c>
      <c r="D253" s="194"/>
      <c r="E253" s="194"/>
      <c r="F253" s="194"/>
      <c r="G253" s="194"/>
      <c r="H253" s="194"/>
      <c r="I253" s="194"/>
      <c r="J253" s="194"/>
      <c r="K253" s="194"/>
      <c r="L253" s="194"/>
      <c r="M253" s="194"/>
      <c r="N253" s="194"/>
      <c r="O253" s="194"/>
      <c r="P253" s="195"/>
      <c r="Q253" s="105"/>
    </row>
    <row r="254" spans="1:19" ht="165.75" customHeight="1">
      <c r="A254" s="61" t="s">
        <v>196</v>
      </c>
      <c r="B254" s="3"/>
      <c r="C254" s="27" t="s">
        <v>366</v>
      </c>
      <c r="D254" s="49" t="s">
        <v>369</v>
      </c>
      <c r="E254" s="64" t="s">
        <v>185</v>
      </c>
      <c r="F254" s="94">
        <v>69</v>
      </c>
      <c r="G254" s="73">
        <v>100</v>
      </c>
      <c r="H254" s="74" t="s">
        <v>78</v>
      </c>
      <c r="I254" s="74" t="s">
        <v>78</v>
      </c>
      <c r="J254" s="61" t="s">
        <v>57</v>
      </c>
      <c r="K254" s="87">
        <v>364736</v>
      </c>
      <c r="L254" s="55">
        <v>278898</v>
      </c>
      <c r="M254" s="55">
        <v>34376</v>
      </c>
      <c r="N254" s="55">
        <v>34376</v>
      </c>
      <c r="O254" s="47" t="s">
        <v>78</v>
      </c>
      <c r="P254" s="47" t="s">
        <v>78</v>
      </c>
      <c r="Q254" s="105"/>
    </row>
    <row r="255" spans="1:19" ht="25.5" customHeight="1">
      <c r="A255" s="234" t="s">
        <v>229</v>
      </c>
      <c r="B255" s="235"/>
      <c r="C255" s="235"/>
      <c r="D255" s="235"/>
      <c r="E255" s="235"/>
      <c r="F255" s="235"/>
      <c r="G255" s="235"/>
      <c r="H255" s="235"/>
      <c r="I255" s="235"/>
      <c r="J255" s="235"/>
      <c r="K255" s="235"/>
      <c r="L255" s="235"/>
      <c r="M255" s="235"/>
      <c r="N255" s="235"/>
      <c r="O255" s="235"/>
      <c r="P255" s="236"/>
      <c r="Q255" s="105"/>
    </row>
    <row r="256" spans="1:19" ht="27" customHeight="1">
      <c r="A256" s="185" t="s">
        <v>437</v>
      </c>
      <c r="B256" s="186"/>
      <c r="C256" s="186"/>
      <c r="D256" s="186"/>
      <c r="E256" s="186"/>
      <c r="F256" s="186"/>
      <c r="G256" s="186"/>
      <c r="H256" s="186"/>
      <c r="I256" s="186"/>
      <c r="J256" s="186"/>
      <c r="K256" s="186"/>
      <c r="L256" s="186"/>
      <c r="M256" s="186"/>
      <c r="N256" s="186"/>
      <c r="O256" s="186"/>
      <c r="P256" s="227"/>
      <c r="Q256" s="105"/>
    </row>
    <row r="257" spans="1:20" ht="22.5" customHeight="1">
      <c r="A257" s="182" t="s">
        <v>392</v>
      </c>
      <c r="B257" s="183"/>
      <c r="C257" s="183"/>
      <c r="D257" s="183"/>
      <c r="E257" s="183"/>
      <c r="F257" s="183"/>
      <c r="G257" s="183"/>
      <c r="H257" s="183"/>
      <c r="I257" s="183"/>
      <c r="J257" s="183"/>
      <c r="K257" s="183"/>
      <c r="L257" s="183"/>
      <c r="M257" s="183"/>
      <c r="N257" s="183"/>
      <c r="O257" s="183"/>
      <c r="P257" s="184"/>
      <c r="Q257" s="105"/>
    </row>
    <row r="258" spans="1:20" ht="22.5" customHeight="1">
      <c r="A258" s="182" t="s">
        <v>281</v>
      </c>
      <c r="B258" s="183"/>
      <c r="C258" s="183"/>
      <c r="D258" s="183"/>
      <c r="E258" s="183"/>
      <c r="F258" s="183"/>
      <c r="G258" s="183"/>
      <c r="H258" s="183"/>
      <c r="I258" s="183"/>
      <c r="J258" s="183"/>
      <c r="K258" s="183"/>
      <c r="L258" s="183"/>
      <c r="M258" s="183"/>
      <c r="N258" s="106">
        <f>N265</f>
        <v>140000</v>
      </c>
      <c r="O258" s="109"/>
      <c r="P258" s="110"/>
      <c r="Q258" s="105"/>
    </row>
    <row r="259" spans="1:20" ht="25.5" customHeight="1">
      <c r="A259" s="187" t="s">
        <v>5</v>
      </c>
      <c r="B259" s="188"/>
      <c r="C259" s="188"/>
      <c r="D259" s="188"/>
      <c r="E259" s="188"/>
      <c r="F259" s="188"/>
      <c r="G259" s="188"/>
      <c r="H259" s="188"/>
      <c r="I259" s="188"/>
      <c r="J259" s="188"/>
      <c r="K259" s="188"/>
      <c r="L259" s="188"/>
      <c r="M259" s="188"/>
      <c r="N259" s="188"/>
      <c r="O259" s="188"/>
      <c r="P259" s="189"/>
      <c r="Q259" s="105"/>
    </row>
    <row r="260" spans="1:20" ht="25.5" customHeight="1">
      <c r="A260" s="196"/>
      <c r="B260" s="187" t="s">
        <v>24</v>
      </c>
      <c r="C260" s="188"/>
      <c r="D260" s="188"/>
      <c r="E260" s="188"/>
      <c r="F260" s="188"/>
      <c r="G260" s="188"/>
      <c r="H260" s="188"/>
      <c r="I260" s="188"/>
      <c r="J260" s="188"/>
      <c r="K260" s="188"/>
      <c r="L260" s="188"/>
      <c r="M260" s="188"/>
      <c r="N260" s="188"/>
      <c r="O260" s="188"/>
      <c r="P260" s="189"/>
      <c r="Q260" s="105"/>
    </row>
    <row r="261" spans="1:20" ht="25.5" customHeight="1">
      <c r="A261" s="197"/>
      <c r="B261" s="218"/>
      <c r="C261" s="193" t="s">
        <v>25</v>
      </c>
      <c r="D261" s="194"/>
      <c r="E261" s="194"/>
      <c r="F261" s="194"/>
      <c r="G261" s="194"/>
      <c r="H261" s="194"/>
      <c r="I261" s="194"/>
      <c r="J261" s="194"/>
      <c r="K261" s="194"/>
      <c r="L261" s="194"/>
      <c r="M261" s="194"/>
      <c r="N261" s="194"/>
      <c r="O261" s="194"/>
      <c r="P261" s="195"/>
      <c r="Q261" s="105"/>
    </row>
    <row r="262" spans="1:20" ht="21" customHeight="1">
      <c r="A262" s="198"/>
      <c r="B262" s="220"/>
      <c r="C262" s="193" t="s">
        <v>29</v>
      </c>
      <c r="D262" s="194"/>
      <c r="E262" s="194"/>
      <c r="F262" s="194"/>
      <c r="G262" s="194"/>
      <c r="H262" s="194"/>
      <c r="I262" s="194"/>
      <c r="J262" s="194"/>
      <c r="K262" s="194"/>
      <c r="L262" s="194"/>
      <c r="M262" s="194"/>
      <c r="N262" s="194"/>
      <c r="O262" s="194"/>
      <c r="P262" s="195"/>
      <c r="Q262" s="105"/>
    </row>
    <row r="263" spans="1:20" ht="99" customHeight="1">
      <c r="A263" s="218" t="s">
        <v>197</v>
      </c>
      <c r="B263" s="260"/>
      <c r="C263" s="242" t="s">
        <v>452</v>
      </c>
      <c r="D263" s="283" t="s">
        <v>332</v>
      </c>
      <c r="E263" s="283" t="s">
        <v>185</v>
      </c>
      <c r="F263" s="237">
        <v>19</v>
      </c>
      <c r="G263" s="230">
        <v>78</v>
      </c>
      <c r="H263" s="230">
        <v>100</v>
      </c>
      <c r="I263" s="207" t="s">
        <v>78</v>
      </c>
      <c r="J263" s="218" t="s">
        <v>87</v>
      </c>
      <c r="K263" s="175">
        <v>576485</v>
      </c>
      <c r="L263" s="175">
        <v>453694</v>
      </c>
      <c r="M263" s="126">
        <v>251961</v>
      </c>
      <c r="N263" s="129">
        <v>188320</v>
      </c>
      <c r="O263" s="126">
        <v>63641</v>
      </c>
      <c r="P263" s="55" t="s">
        <v>78</v>
      </c>
      <c r="Q263" s="105"/>
    </row>
    <row r="264" spans="1:20" ht="29.45" customHeight="1">
      <c r="A264" s="219"/>
      <c r="B264" s="261"/>
      <c r="C264" s="243"/>
      <c r="D264" s="284"/>
      <c r="E264" s="284"/>
      <c r="F264" s="238"/>
      <c r="G264" s="208"/>
      <c r="H264" s="208"/>
      <c r="I264" s="208"/>
      <c r="J264" s="219"/>
      <c r="K264" s="176"/>
      <c r="L264" s="176"/>
      <c r="M264" s="286" t="s">
        <v>45</v>
      </c>
      <c r="N264" s="287"/>
      <c r="O264" s="287"/>
      <c r="P264" s="288"/>
      <c r="Q264" s="108"/>
    </row>
    <row r="265" spans="1:20" ht="138.75" customHeight="1">
      <c r="A265" s="220"/>
      <c r="B265" s="262"/>
      <c r="C265" s="244"/>
      <c r="D265" s="285"/>
      <c r="E265" s="285"/>
      <c r="F265" s="239"/>
      <c r="G265" s="209"/>
      <c r="H265" s="209"/>
      <c r="I265" s="209"/>
      <c r="J265" s="220"/>
      <c r="K265" s="177"/>
      <c r="L265" s="177"/>
      <c r="M265" s="88">
        <v>160228</v>
      </c>
      <c r="N265" s="55">
        <v>140000</v>
      </c>
      <c r="O265" s="55">
        <v>20228</v>
      </c>
      <c r="P265" s="89" t="s">
        <v>78</v>
      </c>
      <c r="Q265" s="108"/>
      <c r="T265" s="121"/>
    </row>
    <row r="266" spans="1:20" ht="27" customHeight="1">
      <c r="A266" s="185" t="s">
        <v>225</v>
      </c>
      <c r="B266" s="186"/>
      <c r="C266" s="186"/>
      <c r="D266" s="186"/>
      <c r="E266" s="186"/>
      <c r="F266" s="186"/>
      <c r="G266" s="186"/>
      <c r="H266" s="186"/>
      <c r="I266" s="186"/>
      <c r="J266" s="186"/>
      <c r="K266" s="186"/>
      <c r="L266" s="186"/>
      <c r="M266" s="186"/>
      <c r="N266" s="186"/>
      <c r="O266" s="186"/>
      <c r="P266" s="227"/>
      <c r="Q266" s="105"/>
    </row>
    <row r="267" spans="1:20" ht="22.5" customHeight="1">
      <c r="A267" s="182" t="s">
        <v>393</v>
      </c>
      <c r="B267" s="183"/>
      <c r="C267" s="183"/>
      <c r="D267" s="183"/>
      <c r="E267" s="183"/>
      <c r="F267" s="183"/>
      <c r="G267" s="183"/>
      <c r="H267" s="183"/>
      <c r="I267" s="183"/>
      <c r="J267" s="183"/>
      <c r="K267" s="183"/>
      <c r="L267" s="183"/>
      <c r="M267" s="183"/>
      <c r="N267" s="183"/>
      <c r="O267" s="183"/>
      <c r="P267" s="184"/>
      <c r="Q267" s="105"/>
    </row>
    <row r="268" spans="1:20" ht="22.5" customHeight="1">
      <c r="A268" s="182" t="s">
        <v>281</v>
      </c>
      <c r="B268" s="183"/>
      <c r="C268" s="183"/>
      <c r="D268" s="183"/>
      <c r="E268" s="183"/>
      <c r="F268" s="183"/>
      <c r="G268" s="183"/>
      <c r="H268" s="183"/>
      <c r="I268" s="183"/>
      <c r="J268" s="183"/>
      <c r="K268" s="183"/>
      <c r="L268" s="183"/>
      <c r="M268" s="183"/>
      <c r="N268" s="106">
        <f>N275</f>
        <v>72233</v>
      </c>
      <c r="O268" s="109"/>
      <c r="P268" s="110"/>
      <c r="Q268" s="105"/>
    </row>
    <row r="269" spans="1:20" ht="25.5" customHeight="1">
      <c r="A269" s="187" t="s">
        <v>5</v>
      </c>
      <c r="B269" s="188"/>
      <c r="C269" s="188"/>
      <c r="D269" s="188"/>
      <c r="E269" s="188"/>
      <c r="F269" s="188"/>
      <c r="G269" s="188"/>
      <c r="H269" s="188"/>
      <c r="I269" s="188"/>
      <c r="J269" s="188"/>
      <c r="K269" s="188"/>
      <c r="L269" s="188"/>
      <c r="M269" s="188"/>
      <c r="N269" s="188"/>
      <c r="O269" s="188"/>
      <c r="P269" s="189"/>
      <c r="Q269" s="105"/>
    </row>
    <row r="270" spans="1:20" ht="25.5" customHeight="1">
      <c r="A270" s="196"/>
      <c r="B270" s="187" t="s">
        <v>24</v>
      </c>
      <c r="C270" s="188"/>
      <c r="D270" s="188"/>
      <c r="E270" s="188"/>
      <c r="F270" s="188"/>
      <c r="G270" s="188"/>
      <c r="H270" s="188"/>
      <c r="I270" s="188"/>
      <c r="J270" s="188"/>
      <c r="K270" s="188"/>
      <c r="L270" s="188"/>
      <c r="M270" s="188"/>
      <c r="N270" s="188"/>
      <c r="O270" s="188"/>
      <c r="P270" s="189"/>
      <c r="Q270" s="105"/>
    </row>
    <row r="271" spans="1:20" ht="25.5" customHeight="1">
      <c r="A271" s="197"/>
      <c r="B271" s="218"/>
      <c r="C271" s="193" t="s">
        <v>25</v>
      </c>
      <c r="D271" s="194"/>
      <c r="E271" s="194"/>
      <c r="F271" s="194"/>
      <c r="G271" s="194"/>
      <c r="H271" s="194"/>
      <c r="I271" s="194"/>
      <c r="J271" s="194"/>
      <c r="K271" s="194"/>
      <c r="L271" s="194"/>
      <c r="M271" s="194"/>
      <c r="N271" s="194"/>
      <c r="O271" s="194"/>
      <c r="P271" s="195"/>
      <c r="Q271" s="105"/>
    </row>
    <row r="272" spans="1:20" ht="21" customHeight="1">
      <c r="A272" s="198"/>
      <c r="B272" s="220"/>
      <c r="C272" s="193" t="s">
        <v>29</v>
      </c>
      <c r="D272" s="194"/>
      <c r="E272" s="194"/>
      <c r="F272" s="194"/>
      <c r="G272" s="194"/>
      <c r="H272" s="194"/>
      <c r="I272" s="194"/>
      <c r="J272" s="194"/>
      <c r="K272" s="194"/>
      <c r="L272" s="194"/>
      <c r="M272" s="194"/>
      <c r="N272" s="194"/>
      <c r="O272" s="194"/>
      <c r="P272" s="195"/>
      <c r="Q272" s="105"/>
    </row>
    <row r="273" spans="1:17" ht="65.45" customHeight="1">
      <c r="A273" s="218" t="s">
        <v>198</v>
      </c>
      <c r="B273" s="260"/>
      <c r="C273" s="245" t="s">
        <v>367</v>
      </c>
      <c r="D273" s="283" t="s">
        <v>331</v>
      </c>
      <c r="E273" s="283" t="s">
        <v>185</v>
      </c>
      <c r="F273" s="237">
        <v>17</v>
      </c>
      <c r="G273" s="230">
        <v>25</v>
      </c>
      <c r="H273" s="230">
        <v>44</v>
      </c>
      <c r="I273" s="230">
        <v>71</v>
      </c>
      <c r="J273" s="218" t="s">
        <v>206</v>
      </c>
      <c r="K273" s="175">
        <v>376607</v>
      </c>
      <c r="L273" s="175">
        <v>348752</v>
      </c>
      <c r="M273" s="161">
        <f>258567+28167</f>
        <v>286734</v>
      </c>
      <c r="N273" s="87">
        <v>72468</v>
      </c>
      <c r="O273" s="87">
        <v>101197</v>
      </c>
      <c r="P273" s="87">
        <v>84902</v>
      </c>
      <c r="Q273" s="108"/>
    </row>
    <row r="274" spans="1:17" s="130" customFormat="1" ht="31.5" customHeight="1">
      <c r="A274" s="219"/>
      <c r="B274" s="261"/>
      <c r="C274" s="246"/>
      <c r="D274" s="284"/>
      <c r="E274" s="284"/>
      <c r="F274" s="238"/>
      <c r="G274" s="208"/>
      <c r="H274" s="208"/>
      <c r="I274" s="208"/>
      <c r="J274" s="219"/>
      <c r="K274" s="176"/>
      <c r="L274" s="176"/>
      <c r="M274" s="365" t="s">
        <v>45</v>
      </c>
      <c r="N274" s="366"/>
      <c r="O274" s="366"/>
      <c r="P274" s="367"/>
      <c r="Q274" s="115"/>
    </row>
    <row r="275" spans="1:17" s="130" customFormat="1" ht="109.5" customHeight="1">
      <c r="A275" s="220"/>
      <c r="B275" s="262"/>
      <c r="C275" s="247"/>
      <c r="D275" s="285"/>
      <c r="E275" s="285"/>
      <c r="F275" s="239"/>
      <c r="G275" s="209"/>
      <c r="H275" s="209"/>
      <c r="I275" s="209"/>
      <c r="J275" s="220"/>
      <c r="K275" s="177"/>
      <c r="L275" s="177"/>
      <c r="M275" s="161">
        <f>258132+28167</f>
        <v>286299</v>
      </c>
      <c r="N275" s="87">
        <v>72233</v>
      </c>
      <c r="O275" s="87">
        <v>101005</v>
      </c>
      <c r="P275" s="87">
        <v>84894</v>
      </c>
      <c r="Q275" s="119"/>
    </row>
    <row r="276" spans="1:17" ht="27" customHeight="1">
      <c r="A276" s="234" t="s">
        <v>229</v>
      </c>
      <c r="B276" s="235"/>
      <c r="C276" s="235"/>
      <c r="D276" s="235"/>
      <c r="E276" s="235"/>
      <c r="F276" s="235"/>
      <c r="G276" s="235"/>
      <c r="H276" s="235"/>
      <c r="I276" s="235"/>
      <c r="J276" s="235"/>
      <c r="K276" s="235"/>
      <c r="L276" s="235"/>
      <c r="M276" s="235"/>
      <c r="N276" s="235"/>
      <c r="O276" s="235"/>
      <c r="P276" s="236"/>
      <c r="Q276" s="105"/>
    </row>
    <row r="277" spans="1:17" ht="27" customHeight="1">
      <c r="A277" s="185" t="s">
        <v>436</v>
      </c>
      <c r="B277" s="186"/>
      <c r="C277" s="186"/>
      <c r="D277" s="186"/>
      <c r="E277" s="186"/>
      <c r="F277" s="186"/>
      <c r="G277" s="186"/>
      <c r="H277" s="186"/>
      <c r="I277" s="186"/>
      <c r="J277" s="186"/>
      <c r="K277" s="186"/>
      <c r="L277" s="186"/>
      <c r="M277" s="186"/>
      <c r="N277" s="186"/>
      <c r="O277" s="186"/>
      <c r="P277" s="227"/>
      <c r="Q277" s="105"/>
    </row>
    <row r="278" spans="1:17" ht="22.5" customHeight="1">
      <c r="A278" s="182" t="s">
        <v>394</v>
      </c>
      <c r="B278" s="183"/>
      <c r="C278" s="183"/>
      <c r="D278" s="183"/>
      <c r="E278" s="183"/>
      <c r="F278" s="183"/>
      <c r="G278" s="183"/>
      <c r="H278" s="183"/>
      <c r="I278" s="183"/>
      <c r="J278" s="183"/>
      <c r="K278" s="183"/>
      <c r="L278" s="183"/>
      <c r="M278" s="183"/>
      <c r="N278" s="183"/>
      <c r="O278" s="183"/>
      <c r="P278" s="184"/>
      <c r="Q278" s="105"/>
    </row>
    <row r="279" spans="1:17" ht="22.5" customHeight="1">
      <c r="A279" s="182" t="s">
        <v>281</v>
      </c>
      <c r="B279" s="183"/>
      <c r="C279" s="183"/>
      <c r="D279" s="183"/>
      <c r="E279" s="183"/>
      <c r="F279" s="183"/>
      <c r="G279" s="183"/>
      <c r="H279" s="183"/>
      <c r="I279" s="183"/>
      <c r="J279" s="183"/>
      <c r="K279" s="183"/>
      <c r="L279" s="183"/>
      <c r="M279" s="184"/>
      <c r="N279" s="106">
        <f>N286</f>
        <v>1000</v>
      </c>
      <c r="O279" s="109"/>
      <c r="P279" s="110"/>
      <c r="Q279" s="105"/>
    </row>
    <row r="280" spans="1:17" ht="25.5" customHeight="1">
      <c r="A280" s="187" t="s">
        <v>5</v>
      </c>
      <c r="B280" s="188"/>
      <c r="C280" s="188"/>
      <c r="D280" s="188"/>
      <c r="E280" s="188"/>
      <c r="F280" s="188"/>
      <c r="G280" s="188"/>
      <c r="H280" s="188"/>
      <c r="I280" s="188"/>
      <c r="J280" s="188"/>
      <c r="K280" s="188"/>
      <c r="L280" s="188"/>
      <c r="M280" s="188"/>
      <c r="N280" s="188"/>
      <c r="O280" s="188"/>
      <c r="P280" s="189"/>
      <c r="Q280" s="105"/>
    </row>
    <row r="281" spans="1:17" ht="25.5" customHeight="1">
      <c r="A281" s="196"/>
      <c r="B281" s="187" t="s">
        <v>24</v>
      </c>
      <c r="C281" s="188"/>
      <c r="D281" s="188"/>
      <c r="E281" s="188"/>
      <c r="F281" s="188"/>
      <c r="G281" s="188"/>
      <c r="H281" s="188"/>
      <c r="I281" s="188"/>
      <c r="J281" s="188"/>
      <c r="K281" s="188"/>
      <c r="L281" s="188"/>
      <c r="M281" s="188"/>
      <c r="N281" s="188"/>
      <c r="O281" s="188"/>
      <c r="P281" s="189"/>
      <c r="Q281" s="105"/>
    </row>
    <row r="282" spans="1:17" ht="25.5" customHeight="1">
      <c r="A282" s="197"/>
      <c r="B282" s="218"/>
      <c r="C282" s="193" t="s">
        <v>25</v>
      </c>
      <c r="D282" s="194"/>
      <c r="E282" s="194"/>
      <c r="F282" s="194"/>
      <c r="G282" s="194"/>
      <c r="H282" s="194"/>
      <c r="I282" s="194"/>
      <c r="J282" s="194"/>
      <c r="K282" s="194"/>
      <c r="L282" s="194"/>
      <c r="M282" s="194"/>
      <c r="N282" s="194"/>
      <c r="O282" s="194"/>
      <c r="P282" s="195"/>
      <c r="Q282" s="105"/>
    </row>
    <row r="283" spans="1:17" ht="21" customHeight="1">
      <c r="A283" s="198"/>
      <c r="B283" s="220"/>
      <c r="C283" s="193" t="s">
        <v>29</v>
      </c>
      <c r="D283" s="194"/>
      <c r="E283" s="194"/>
      <c r="F283" s="194"/>
      <c r="G283" s="194"/>
      <c r="H283" s="194"/>
      <c r="I283" s="194"/>
      <c r="J283" s="194"/>
      <c r="K283" s="194"/>
      <c r="L283" s="194"/>
      <c r="M283" s="194"/>
      <c r="N283" s="194"/>
      <c r="O283" s="194"/>
      <c r="P283" s="195"/>
      <c r="Q283" s="105"/>
    </row>
    <row r="284" spans="1:17" ht="52.5" customHeight="1">
      <c r="A284" s="218" t="s">
        <v>181</v>
      </c>
      <c r="B284" s="218"/>
      <c r="C284" s="215" t="s">
        <v>453</v>
      </c>
      <c r="D284" s="199" t="s">
        <v>330</v>
      </c>
      <c r="E284" s="199" t="s">
        <v>185</v>
      </c>
      <c r="F284" s="213">
        <v>41</v>
      </c>
      <c r="G284" s="205">
        <v>100</v>
      </c>
      <c r="H284" s="207" t="s">
        <v>78</v>
      </c>
      <c r="I284" s="207" t="s">
        <v>78</v>
      </c>
      <c r="J284" s="204" t="s">
        <v>205</v>
      </c>
      <c r="K284" s="203">
        <v>159921</v>
      </c>
      <c r="L284" s="181">
        <v>85000</v>
      </c>
      <c r="M284" s="33">
        <v>28763</v>
      </c>
      <c r="N284" s="33">
        <v>28763</v>
      </c>
      <c r="O284" s="65" t="s">
        <v>78</v>
      </c>
      <c r="P284" s="65" t="s">
        <v>78</v>
      </c>
      <c r="Q284" s="105"/>
    </row>
    <row r="285" spans="1:17" ht="39.75" customHeight="1">
      <c r="A285" s="219"/>
      <c r="B285" s="219"/>
      <c r="C285" s="216"/>
      <c r="D285" s="199"/>
      <c r="E285" s="199"/>
      <c r="F285" s="214"/>
      <c r="G285" s="206"/>
      <c r="H285" s="208"/>
      <c r="I285" s="208"/>
      <c r="J285" s="204"/>
      <c r="K285" s="203"/>
      <c r="L285" s="181"/>
      <c r="M285" s="210" t="s">
        <v>45</v>
      </c>
      <c r="N285" s="211"/>
      <c r="O285" s="211"/>
      <c r="P285" s="212"/>
      <c r="Q285" s="105"/>
    </row>
    <row r="286" spans="1:17" s="130" customFormat="1" ht="73.5" customHeight="1">
      <c r="A286" s="219"/>
      <c r="B286" s="219"/>
      <c r="C286" s="216"/>
      <c r="D286" s="199"/>
      <c r="E286" s="199"/>
      <c r="F286" s="214"/>
      <c r="G286" s="206"/>
      <c r="H286" s="208"/>
      <c r="I286" s="208"/>
      <c r="J286" s="204"/>
      <c r="K286" s="203"/>
      <c r="L286" s="181"/>
      <c r="M286" s="316">
        <v>1000</v>
      </c>
      <c r="N286" s="181">
        <v>1000</v>
      </c>
      <c r="O286" s="181" t="s">
        <v>78</v>
      </c>
      <c r="P286" s="181" t="s">
        <v>78</v>
      </c>
      <c r="Q286" s="115"/>
    </row>
    <row r="287" spans="1:17" s="130" customFormat="1" ht="32.1" customHeight="1">
      <c r="A287" s="219"/>
      <c r="B287" s="219"/>
      <c r="C287" s="216"/>
      <c r="D287" s="199"/>
      <c r="E287" s="199"/>
      <c r="F287" s="214"/>
      <c r="G287" s="206"/>
      <c r="H287" s="208"/>
      <c r="I287" s="208"/>
      <c r="J287" s="204"/>
      <c r="K287" s="203"/>
      <c r="L287" s="181"/>
      <c r="M287" s="317"/>
      <c r="N287" s="181"/>
      <c r="O287" s="181"/>
      <c r="P287" s="181"/>
      <c r="Q287" s="115"/>
    </row>
    <row r="288" spans="1:17" s="130" customFormat="1" ht="24" customHeight="1">
      <c r="A288" s="220"/>
      <c r="B288" s="220"/>
      <c r="C288" s="217"/>
      <c r="D288" s="199"/>
      <c r="E288" s="199"/>
      <c r="F288" s="214"/>
      <c r="G288" s="206"/>
      <c r="H288" s="209"/>
      <c r="I288" s="209"/>
      <c r="J288" s="204"/>
      <c r="K288" s="203"/>
      <c r="L288" s="181"/>
      <c r="M288" s="318"/>
      <c r="N288" s="181"/>
      <c r="O288" s="181"/>
      <c r="P288" s="181"/>
      <c r="Q288" s="115"/>
    </row>
    <row r="289" spans="1:17" s="130" customFormat="1" ht="24" customHeight="1">
      <c r="A289" s="234" t="s">
        <v>229</v>
      </c>
      <c r="B289" s="235"/>
      <c r="C289" s="235"/>
      <c r="D289" s="235"/>
      <c r="E289" s="235"/>
      <c r="F289" s="235"/>
      <c r="G289" s="235"/>
      <c r="H289" s="235"/>
      <c r="I289" s="235"/>
      <c r="J289" s="235"/>
      <c r="K289" s="235"/>
      <c r="L289" s="235"/>
      <c r="M289" s="235"/>
      <c r="N289" s="235"/>
      <c r="O289" s="235"/>
      <c r="P289" s="236"/>
      <c r="Q289" s="115"/>
    </row>
    <row r="290" spans="1:17" ht="27" customHeight="1">
      <c r="A290" s="185" t="s">
        <v>435</v>
      </c>
      <c r="B290" s="186"/>
      <c r="C290" s="186"/>
      <c r="D290" s="186"/>
      <c r="E290" s="186"/>
      <c r="F290" s="186"/>
      <c r="G290" s="186"/>
      <c r="H290" s="186"/>
      <c r="I290" s="186"/>
      <c r="J290" s="186"/>
      <c r="K290" s="186"/>
      <c r="L290" s="186"/>
      <c r="M290" s="186"/>
      <c r="N290" s="186"/>
      <c r="O290" s="186"/>
      <c r="P290" s="227"/>
      <c r="Q290" s="105"/>
    </row>
    <row r="291" spans="1:17" ht="22.5" customHeight="1">
      <c r="A291" s="182" t="s">
        <v>395</v>
      </c>
      <c r="B291" s="183"/>
      <c r="C291" s="183"/>
      <c r="D291" s="183"/>
      <c r="E291" s="183"/>
      <c r="F291" s="183"/>
      <c r="G291" s="183"/>
      <c r="H291" s="183"/>
      <c r="I291" s="183"/>
      <c r="J291" s="183"/>
      <c r="K291" s="183"/>
      <c r="L291" s="183"/>
      <c r="M291" s="183"/>
      <c r="N291" s="183"/>
      <c r="O291" s="183"/>
      <c r="P291" s="184"/>
      <c r="Q291" s="105"/>
    </row>
    <row r="292" spans="1:17" ht="22.5" customHeight="1">
      <c r="A292" s="182" t="s">
        <v>281</v>
      </c>
      <c r="B292" s="183"/>
      <c r="C292" s="183"/>
      <c r="D292" s="183"/>
      <c r="E292" s="183"/>
      <c r="F292" s="183"/>
      <c r="G292" s="183"/>
      <c r="H292" s="183"/>
      <c r="I292" s="183"/>
      <c r="J292" s="183"/>
      <c r="K292" s="183"/>
      <c r="L292" s="183"/>
      <c r="M292" s="183"/>
      <c r="N292" s="106">
        <f>N297</f>
        <v>167782</v>
      </c>
      <c r="O292" s="109"/>
      <c r="P292" s="110"/>
      <c r="Q292" s="105"/>
    </row>
    <row r="293" spans="1:17" ht="25.5" customHeight="1">
      <c r="A293" s="187" t="s">
        <v>5</v>
      </c>
      <c r="B293" s="188"/>
      <c r="C293" s="188"/>
      <c r="D293" s="188"/>
      <c r="E293" s="188"/>
      <c r="F293" s="188"/>
      <c r="G293" s="188"/>
      <c r="H293" s="188"/>
      <c r="I293" s="188"/>
      <c r="J293" s="188"/>
      <c r="K293" s="188"/>
      <c r="L293" s="188"/>
      <c r="M293" s="188"/>
      <c r="N293" s="188"/>
      <c r="O293" s="188"/>
      <c r="P293" s="189"/>
      <c r="Q293" s="105"/>
    </row>
    <row r="294" spans="1:17" ht="25.5" customHeight="1">
      <c r="A294" s="196"/>
      <c r="B294" s="187" t="s">
        <v>24</v>
      </c>
      <c r="C294" s="188"/>
      <c r="D294" s="188"/>
      <c r="E294" s="188"/>
      <c r="F294" s="188"/>
      <c r="G294" s="188"/>
      <c r="H294" s="188"/>
      <c r="I294" s="188"/>
      <c r="J294" s="188"/>
      <c r="K294" s="188"/>
      <c r="L294" s="188"/>
      <c r="M294" s="188"/>
      <c r="N294" s="188"/>
      <c r="O294" s="188"/>
      <c r="P294" s="189"/>
      <c r="Q294" s="105"/>
    </row>
    <row r="295" spans="1:17" ht="25.5" customHeight="1">
      <c r="A295" s="197"/>
      <c r="B295" s="218"/>
      <c r="C295" s="193" t="s">
        <v>25</v>
      </c>
      <c r="D295" s="194"/>
      <c r="E295" s="194"/>
      <c r="F295" s="194"/>
      <c r="G295" s="194"/>
      <c r="H295" s="194"/>
      <c r="I295" s="194"/>
      <c r="J295" s="194"/>
      <c r="K295" s="194"/>
      <c r="L295" s="194"/>
      <c r="M295" s="194"/>
      <c r="N295" s="194"/>
      <c r="O295" s="194"/>
      <c r="P295" s="195"/>
      <c r="Q295" s="105"/>
    </row>
    <row r="296" spans="1:17" ht="22.5" customHeight="1">
      <c r="A296" s="198"/>
      <c r="B296" s="220"/>
      <c r="C296" s="193" t="s">
        <v>29</v>
      </c>
      <c r="D296" s="194"/>
      <c r="E296" s="194"/>
      <c r="F296" s="194"/>
      <c r="G296" s="194"/>
      <c r="H296" s="194"/>
      <c r="I296" s="194"/>
      <c r="J296" s="194"/>
      <c r="K296" s="194"/>
      <c r="L296" s="194"/>
      <c r="M296" s="194"/>
      <c r="N296" s="194"/>
      <c r="O296" s="194"/>
      <c r="P296" s="195"/>
      <c r="Q296" s="105"/>
    </row>
    <row r="297" spans="1:17" s="130" customFormat="1" ht="192.75" customHeight="1">
      <c r="A297" s="61" t="s">
        <v>335</v>
      </c>
      <c r="B297" s="3"/>
      <c r="C297" s="31" t="s">
        <v>454</v>
      </c>
      <c r="D297" s="49" t="s">
        <v>349</v>
      </c>
      <c r="E297" s="64" t="s">
        <v>150</v>
      </c>
      <c r="F297" s="94">
        <v>0</v>
      </c>
      <c r="G297" s="73">
        <v>29</v>
      </c>
      <c r="H297" s="73">
        <v>58</v>
      </c>
      <c r="I297" s="73">
        <v>85</v>
      </c>
      <c r="J297" s="81" t="s">
        <v>371</v>
      </c>
      <c r="K297" s="55">
        <v>872052</v>
      </c>
      <c r="L297" s="55">
        <v>738785</v>
      </c>
      <c r="M297" s="87">
        <v>694152</v>
      </c>
      <c r="N297" s="55">
        <v>167782</v>
      </c>
      <c r="O297" s="55">
        <v>218248</v>
      </c>
      <c r="P297" s="55">
        <v>199608</v>
      </c>
      <c r="Q297" s="119"/>
    </row>
    <row r="298" spans="1:17" ht="27" customHeight="1">
      <c r="A298" s="187" t="s">
        <v>365</v>
      </c>
      <c r="B298" s="188"/>
      <c r="C298" s="188"/>
      <c r="D298" s="188"/>
      <c r="E298" s="188"/>
      <c r="F298" s="188"/>
      <c r="G298" s="188"/>
      <c r="H298" s="188"/>
      <c r="I298" s="188"/>
      <c r="J298" s="188"/>
      <c r="K298" s="188"/>
      <c r="L298" s="188"/>
      <c r="M298" s="188"/>
      <c r="N298" s="188"/>
      <c r="O298" s="188"/>
      <c r="P298" s="189"/>
      <c r="Q298" s="105"/>
    </row>
    <row r="299" spans="1:17" ht="27" customHeight="1">
      <c r="A299" s="185" t="s">
        <v>226</v>
      </c>
      <c r="B299" s="186"/>
      <c r="C299" s="186"/>
      <c r="D299" s="186"/>
      <c r="E299" s="186"/>
      <c r="F299" s="186"/>
      <c r="G299" s="186"/>
      <c r="H299" s="186"/>
      <c r="I299" s="186"/>
      <c r="J299" s="186"/>
      <c r="K299" s="186"/>
      <c r="L299" s="186"/>
      <c r="M299" s="186"/>
      <c r="N299" s="186"/>
      <c r="O299" s="186"/>
      <c r="P299" s="227"/>
      <c r="Q299" s="105"/>
    </row>
    <row r="300" spans="1:17" ht="22.5" customHeight="1">
      <c r="A300" s="182" t="s">
        <v>396</v>
      </c>
      <c r="B300" s="183"/>
      <c r="C300" s="183"/>
      <c r="D300" s="183"/>
      <c r="E300" s="183"/>
      <c r="F300" s="183"/>
      <c r="G300" s="183"/>
      <c r="H300" s="183"/>
      <c r="I300" s="183"/>
      <c r="J300" s="183"/>
      <c r="K300" s="183"/>
      <c r="L300" s="183"/>
      <c r="M300" s="183"/>
      <c r="N300" s="183"/>
      <c r="O300" s="183"/>
      <c r="P300" s="184"/>
      <c r="Q300" s="105"/>
    </row>
    <row r="301" spans="1:17" ht="22.5" customHeight="1">
      <c r="A301" s="182" t="s">
        <v>281</v>
      </c>
      <c r="B301" s="183"/>
      <c r="C301" s="183"/>
      <c r="D301" s="183"/>
      <c r="E301" s="183"/>
      <c r="F301" s="183"/>
      <c r="G301" s="183"/>
      <c r="H301" s="183"/>
      <c r="I301" s="183"/>
      <c r="J301" s="183"/>
      <c r="K301" s="183"/>
      <c r="L301" s="183"/>
      <c r="M301" s="183"/>
      <c r="N301" s="106">
        <f>N308</f>
        <v>50000</v>
      </c>
      <c r="O301" s="109"/>
      <c r="P301" s="110"/>
      <c r="Q301" s="105"/>
    </row>
    <row r="302" spans="1:17" ht="25.5" customHeight="1">
      <c r="A302" s="187" t="s">
        <v>5</v>
      </c>
      <c r="B302" s="188"/>
      <c r="C302" s="188"/>
      <c r="D302" s="188"/>
      <c r="E302" s="188"/>
      <c r="F302" s="188"/>
      <c r="G302" s="188"/>
      <c r="H302" s="188"/>
      <c r="I302" s="188"/>
      <c r="J302" s="188"/>
      <c r="K302" s="188"/>
      <c r="L302" s="188"/>
      <c r="M302" s="188"/>
      <c r="N302" s="188"/>
      <c r="O302" s="188"/>
      <c r="P302" s="189"/>
      <c r="Q302" s="105"/>
    </row>
    <row r="303" spans="1:17" ht="25.5" customHeight="1">
      <c r="A303" s="196"/>
      <c r="B303" s="187" t="s">
        <v>24</v>
      </c>
      <c r="C303" s="188"/>
      <c r="D303" s="188"/>
      <c r="E303" s="188"/>
      <c r="F303" s="188"/>
      <c r="G303" s="188"/>
      <c r="H303" s="188"/>
      <c r="I303" s="188"/>
      <c r="J303" s="188"/>
      <c r="K303" s="188"/>
      <c r="L303" s="188"/>
      <c r="M303" s="188"/>
      <c r="N303" s="188"/>
      <c r="O303" s="188"/>
      <c r="P303" s="189"/>
      <c r="Q303" s="105"/>
    </row>
    <row r="304" spans="1:17" ht="25.5" customHeight="1">
      <c r="A304" s="197"/>
      <c r="B304" s="218"/>
      <c r="C304" s="193" t="s">
        <v>25</v>
      </c>
      <c r="D304" s="194"/>
      <c r="E304" s="194"/>
      <c r="F304" s="194"/>
      <c r="G304" s="194"/>
      <c r="H304" s="194"/>
      <c r="I304" s="194"/>
      <c r="J304" s="194"/>
      <c r="K304" s="194"/>
      <c r="L304" s="194"/>
      <c r="M304" s="194"/>
      <c r="N304" s="194"/>
      <c r="O304" s="194"/>
      <c r="P304" s="195"/>
      <c r="Q304" s="105"/>
    </row>
    <row r="305" spans="1:17" ht="21" customHeight="1">
      <c r="A305" s="198"/>
      <c r="B305" s="220"/>
      <c r="C305" s="193" t="s">
        <v>29</v>
      </c>
      <c r="D305" s="194"/>
      <c r="E305" s="194"/>
      <c r="F305" s="194"/>
      <c r="G305" s="194"/>
      <c r="H305" s="194"/>
      <c r="I305" s="194"/>
      <c r="J305" s="194"/>
      <c r="K305" s="194"/>
      <c r="L305" s="194"/>
      <c r="M305" s="194"/>
      <c r="N305" s="194"/>
      <c r="O305" s="194"/>
      <c r="P305" s="195"/>
      <c r="Q305" s="105"/>
    </row>
    <row r="306" spans="1:17" s="130" customFormat="1" ht="93.95" customHeight="1">
      <c r="A306" s="254" t="s">
        <v>290</v>
      </c>
      <c r="B306" s="292"/>
      <c r="C306" s="242" t="s">
        <v>368</v>
      </c>
      <c r="D306" s="283" t="s">
        <v>337</v>
      </c>
      <c r="E306" s="283" t="s">
        <v>150</v>
      </c>
      <c r="F306" s="237">
        <v>3</v>
      </c>
      <c r="G306" s="230">
        <v>24</v>
      </c>
      <c r="H306" s="230">
        <v>60</v>
      </c>
      <c r="I306" s="196">
        <v>78</v>
      </c>
      <c r="J306" s="218" t="s">
        <v>175</v>
      </c>
      <c r="K306" s="175">
        <v>590978</v>
      </c>
      <c r="L306" s="175">
        <v>520370</v>
      </c>
      <c r="M306" s="161">
        <f>412128+150000</f>
        <v>562128</v>
      </c>
      <c r="N306" s="158">
        <v>80958</v>
      </c>
      <c r="O306" s="158">
        <v>181170</v>
      </c>
      <c r="P306" s="161">
        <v>150000</v>
      </c>
      <c r="Q306" s="117"/>
    </row>
    <row r="307" spans="1:17" ht="35.450000000000003" customHeight="1">
      <c r="A307" s="259"/>
      <c r="B307" s="293"/>
      <c r="C307" s="243"/>
      <c r="D307" s="284"/>
      <c r="E307" s="284"/>
      <c r="F307" s="238"/>
      <c r="G307" s="208"/>
      <c r="H307" s="208"/>
      <c r="I307" s="197"/>
      <c r="J307" s="219"/>
      <c r="K307" s="176"/>
      <c r="L307" s="176"/>
      <c r="M307" s="181" t="s">
        <v>45</v>
      </c>
      <c r="N307" s="181"/>
      <c r="O307" s="181"/>
      <c r="P307" s="181"/>
      <c r="Q307" s="105"/>
    </row>
    <row r="308" spans="1:17" ht="133.5" customHeight="1">
      <c r="A308" s="255"/>
      <c r="B308" s="294"/>
      <c r="C308" s="244"/>
      <c r="D308" s="285"/>
      <c r="E308" s="285"/>
      <c r="F308" s="239"/>
      <c r="G308" s="209"/>
      <c r="H308" s="209"/>
      <c r="I308" s="198"/>
      <c r="J308" s="220"/>
      <c r="K308" s="177"/>
      <c r="L308" s="177"/>
      <c r="M308" s="131">
        <f>349870+150000</f>
        <v>499870</v>
      </c>
      <c r="N308" s="131">
        <v>50000</v>
      </c>
      <c r="O308" s="131">
        <v>149870</v>
      </c>
      <c r="P308" s="161">
        <v>150000</v>
      </c>
      <c r="Q308" s="108"/>
    </row>
    <row r="309" spans="1:17" ht="28.5" customHeight="1">
      <c r="A309" s="234" t="s">
        <v>229</v>
      </c>
      <c r="B309" s="235"/>
      <c r="C309" s="235"/>
      <c r="D309" s="235"/>
      <c r="E309" s="235"/>
      <c r="F309" s="235"/>
      <c r="G309" s="235"/>
      <c r="H309" s="235"/>
      <c r="I309" s="235"/>
      <c r="J309" s="235"/>
      <c r="K309" s="235"/>
      <c r="L309" s="235"/>
      <c r="M309" s="235"/>
      <c r="N309" s="235"/>
      <c r="O309" s="235"/>
      <c r="P309" s="236"/>
      <c r="Q309" s="105"/>
    </row>
    <row r="310" spans="1:17" ht="36" customHeight="1">
      <c r="A310" s="185" t="s">
        <v>434</v>
      </c>
      <c r="B310" s="186"/>
      <c r="C310" s="186"/>
      <c r="D310" s="186"/>
      <c r="E310" s="186"/>
      <c r="F310" s="186"/>
      <c r="G310" s="186"/>
      <c r="H310" s="186"/>
      <c r="I310" s="186"/>
      <c r="J310" s="186"/>
      <c r="K310" s="186"/>
      <c r="L310" s="186"/>
      <c r="M310" s="186"/>
      <c r="N310" s="186"/>
      <c r="O310" s="186"/>
      <c r="P310" s="227"/>
      <c r="Q310" s="105"/>
    </row>
    <row r="311" spans="1:17" ht="22.5" customHeight="1">
      <c r="A311" s="182" t="s">
        <v>397</v>
      </c>
      <c r="B311" s="183"/>
      <c r="C311" s="183"/>
      <c r="D311" s="183"/>
      <c r="E311" s="183"/>
      <c r="F311" s="183"/>
      <c r="G311" s="183"/>
      <c r="H311" s="183"/>
      <c r="I311" s="183"/>
      <c r="J311" s="183"/>
      <c r="K311" s="183"/>
      <c r="L311" s="183"/>
      <c r="M311" s="183"/>
      <c r="N311" s="183"/>
      <c r="O311" s="183"/>
      <c r="P311" s="184"/>
      <c r="Q311" s="105"/>
    </row>
    <row r="312" spans="1:17" ht="22.5" customHeight="1">
      <c r="A312" s="182" t="s">
        <v>281</v>
      </c>
      <c r="B312" s="183"/>
      <c r="C312" s="183"/>
      <c r="D312" s="183"/>
      <c r="E312" s="183"/>
      <c r="F312" s="183"/>
      <c r="G312" s="183"/>
      <c r="H312" s="183"/>
      <c r="I312" s="183"/>
      <c r="J312" s="183"/>
      <c r="K312" s="183"/>
      <c r="L312" s="183"/>
      <c r="M312" s="183"/>
      <c r="N312" s="106">
        <f>N319</f>
        <v>69291</v>
      </c>
      <c r="O312" s="109"/>
      <c r="P312" s="110"/>
      <c r="Q312" s="105"/>
    </row>
    <row r="313" spans="1:17" ht="25.5" customHeight="1">
      <c r="A313" s="187" t="s">
        <v>5</v>
      </c>
      <c r="B313" s="188"/>
      <c r="C313" s="188"/>
      <c r="D313" s="188"/>
      <c r="E313" s="188"/>
      <c r="F313" s="188"/>
      <c r="G313" s="188"/>
      <c r="H313" s="188"/>
      <c r="I313" s="188"/>
      <c r="J313" s="188"/>
      <c r="K313" s="188"/>
      <c r="L313" s="188"/>
      <c r="M313" s="188"/>
      <c r="N313" s="188"/>
      <c r="O313" s="188"/>
      <c r="P313" s="189"/>
      <c r="Q313" s="105"/>
    </row>
    <row r="314" spans="1:17" ht="25.5" customHeight="1">
      <c r="A314" s="196"/>
      <c r="B314" s="187" t="s">
        <v>24</v>
      </c>
      <c r="C314" s="188"/>
      <c r="D314" s="188"/>
      <c r="E314" s="188"/>
      <c r="F314" s="188"/>
      <c r="G314" s="188"/>
      <c r="H314" s="188"/>
      <c r="I314" s="188"/>
      <c r="J314" s="188"/>
      <c r="K314" s="188"/>
      <c r="L314" s="188"/>
      <c r="M314" s="188"/>
      <c r="N314" s="188"/>
      <c r="O314" s="188"/>
      <c r="P314" s="189"/>
      <c r="Q314" s="105"/>
    </row>
    <row r="315" spans="1:17" ht="25.5" customHeight="1">
      <c r="A315" s="197"/>
      <c r="B315" s="218"/>
      <c r="C315" s="193" t="s">
        <v>25</v>
      </c>
      <c r="D315" s="194"/>
      <c r="E315" s="194"/>
      <c r="F315" s="194"/>
      <c r="G315" s="194"/>
      <c r="H315" s="194"/>
      <c r="I315" s="194"/>
      <c r="J315" s="194"/>
      <c r="K315" s="194"/>
      <c r="L315" s="194"/>
      <c r="M315" s="194"/>
      <c r="N315" s="194"/>
      <c r="O315" s="194"/>
      <c r="P315" s="195"/>
      <c r="Q315" s="105"/>
    </row>
    <row r="316" spans="1:17" ht="21" customHeight="1">
      <c r="A316" s="198"/>
      <c r="B316" s="220"/>
      <c r="C316" s="193" t="s">
        <v>29</v>
      </c>
      <c r="D316" s="194"/>
      <c r="E316" s="194"/>
      <c r="F316" s="194"/>
      <c r="G316" s="194"/>
      <c r="H316" s="194"/>
      <c r="I316" s="194"/>
      <c r="J316" s="194"/>
      <c r="K316" s="194"/>
      <c r="L316" s="194"/>
      <c r="M316" s="194"/>
      <c r="N316" s="194"/>
      <c r="O316" s="194"/>
      <c r="P316" s="195"/>
      <c r="Q316" s="105"/>
    </row>
    <row r="317" spans="1:17" ht="99.75" customHeight="1">
      <c r="A317" s="218" t="s">
        <v>199</v>
      </c>
      <c r="B317" s="292"/>
      <c r="C317" s="242" t="s">
        <v>455</v>
      </c>
      <c r="D317" s="283" t="s">
        <v>336</v>
      </c>
      <c r="E317" s="283" t="s">
        <v>150</v>
      </c>
      <c r="F317" s="237">
        <v>0</v>
      </c>
      <c r="G317" s="230">
        <v>29</v>
      </c>
      <c r="H317" s="230">
        <v>59</v>
      </c>
      <c r="I317" s="230">
        <v>88</v>
      </c>
      <c r="J317" s="254" t="s">
        <v>178</v>
      </c>
      <c r="K317" s="175">
        <v>298500</v>
      </c>
      <c r="L317" s="175">
        <v>289500</v>
      </c>
      <c r="M317" s="87">
        <v>271936</v>
      </c>
      <c r="N317" s="55">
        <v>70291</v>
      </c>
      <c r="O317" s="55">
        <v>73303</v>
      </c>
      <c r="P317" s="55">
        <v>79708</v>
      </c>
      <c r="Q317" s="105"/>
    </row>
    <row r="318" spans="1:17" ht="38.1" customHeight="1">
      <c r="A318" s="219"/>
      <c r="B318" s="293"/>
      <c r="C318" s="243"/>
      <c r="D318" s="284"/>
      <c r="E318" s="284"/>
      <c r="F318" s="238"/>
      <c r="G318" s="208"/>
      <c r="H318" s="208"/>
      <c r="I318" s="208"/>
      <c r="J318" s="259"/>
      <c r="K318" s="176"/>
      <c r="L318" s="176"/>
      <c r="M318" s="181" t="s">
        <v>45</v>
      </c>
      <c r="N318" s="181"/>
      <c r="O318" s="181"/>
      <c r="P318" s="181"/>
      <c r="Q318" s="105"/>
    </row>
    <row r="319" spans="1:17" ht="147" customHeight="1">
      <c r="A319" s="220"/>
      <c r="B319" s="294"/>
      <c r="C319" s="244"/>
      <c r="D319" s="285"/>
      <c r="E319" s="285"/>
      <c r="F319" s="239"/>
      <c r="G319" s="209"/>
      <c r="H319" s="209"/>
      <c r="I319" s="209"/>
      <c r="J319" s="255"/>
      <c r="K319" s="177"/>
      <c r="L319" s="177"/>
      <c r="M319" s="87">
        <v>262936</v>
      </c>
      <c r="N319" s="55">
        <v>69291</v>
      </c>
      <c r="O319" s="55">
        <v>73303</v>
      </c>
      <c r="P319" s="55">
        <v>71708</v>
      </c>
      <c r="Q319" s="108"/>
    </row>
    <row r="320" spans="1:17" ht="25.5" customHeight="1">
      <c r="A320" s="185" t="s">
        <v>433</v>
      </c>
      <c r="B320" s="186"/>
      <c r="C320" s="186"/>
      <c r="D320" s="186"/>
      <c r="E320" s="186"/>
      <c r="F320" s="186"/>
      <c r="G320" s="186"/>
      <c r="H320" s="186"/>
      <c r="I320" s="186"/>
      <c r="J320" s="186"/>
      <c r="K320" s="186"/>
      <c r="L320" s="186"/>
      <c r="M320" s="186"/>
      <c r="N320" s="186"/>
      <c r="O320" s="186"/>
      <c r="P320" s="227"/>
      <c r="Q320" s="105"/>
    </row>
    <row r="321" spans="1:17" ht="25.5" customHeight="1">
      <c r="A321" s="185" t="s">
        <v>426</v>
      </c>
      <c r="B321" s="186"/>
      <c r="C321" s="186"/>
      <c r="D321" s="186"/>
      <c r="E321" s="186"/>
      <c r="F321" s="186"/>
      <c r="G321" s="186"/>
      <c r="H321" s="186"/>
      <c r="I321" s="186"/>
      <c r="J321" s="186"/>
      <c r="K321" s="186"/>
      <c r="L321" s="186"/>
      <c r="M321" s="186"/>
      <c r="N321" s="186"/>
      <c r="O321" s="186"/>
      <c r="P321" s="227"/>
      <c r="Q321" s="105"/>
    </row>
    <row r="322" spans="1:17" ht="25.5" customHeight="1">
      <c r="A322" s="185" t="s">
        <v>281</v>
      </c>
      <c r="B322" s="186"/>
      <c r="C322" s="186"/>
      <c r="D322" s="186"/>
      <c r="E322" s="186"/>
      <c r="F322" s="186"/>
      <c r="G322" s="186"/>
      <c r="H322" s="186"/>
      <c r="I322" s="186"/>
      <c r="J322" s="186"/>
      <c r="K322" s="186"/>
      <c r="L322" s="186"/>
      <c r="M322" s="186"/>
      <c r="N322" s="142">
        <f>N327</f>
        <v>1076</v>
      </c>
      <c r="O322" s="143"/>
      <c r="P322" s="144"/>
      <c r="Q322" s="105"/>
    </row>
    <row r="323" spans="1:17" ht="25.5" customHeight="1">
      <c r="A323" s="234" t="s">
        <v>5</v>
      </c>
      <c r="B323" s="235"/>
      <c r="C323" s="235"/>
      <c r="D323" s="235"/>
      <c r="E323" s="235"/>
      <c r="F323" s="235"/>
      <c r="G323" s="235"/>
      <c r="H323" s="235"/>
      <c r="I323" s="235"/>
      <c r="J323" s="235"/>
      <c r="K323" s="235"/>
      <c r="L323" s="235"/>
      <c r="M323" s="235"/>
      <c r="N323" s="235"/>
      <c r="O323" s="235"/>
      <c r="P323" s="236"/>
      <c r="Q323" s="105"/>
    </row>
    <row r="324" spans="1:17" ht="25.5" customHeight="1">
      <c r="A324" s="251"/>
      <c r="B324" s="234" t="s">
        <v>24</v>
      </c>
      <c r="C324" s="235"/>
      <c r="D324" s="235"/>
      <c r="E324" s="235"/>
      <c r="F324" s="235"/>
      <c r="G324" s="235"/>
      <c r="H324" s="235"/>
      <c r="I324" s="235"/>
      <c r="J324" s="235"/>
      <c r="K324" s="235"/>
      <c r="L324" s="235"/>
      <c r="M324" s="235"/>
      <c r="N324" s="235"/>
      <c r="O324" s="235"/>
      <c r="P324" s="236"/>
      <c r="Q324" s="105"/>
    </row>
    <row r="325" spans="1:17" ht="25.5" customHeight="1">
      <c r="A325" s="252"/>
      <c r="B325" s="254"/>
      <c r="C325" s="256" t="s">
        <v>25</v>
      </c>
      <c r="D325" s="257"/>
      <c r="E325" s="257"/>
      <c r="F325" s="257"/>
      <c r="G325" s="257"/>
      <c r="H325" s="257"/>
      <c r="I325" s="257"/>
      <c r="J325" s="257"/>
      <c r="K325" s="257"/>
      <c r="L325" s="257"/>
      <c r="M325" s="257"/>
      <c r="N325" s="257"/>
      <c r="O325" s="257"/>
      <c r="P325" s="258"/>
      <c r="Q325" s="105"/>
    </row>
    <row r="326" spans="1:17" ht="25.5" customHeight="1">
      <c r="A326" s="253"/>
      <c r="B326" s="255"/>
      <c r="C326" s="256" t="s">
        <v>29</v>
      </c>
      <c r="D326" s="257"/>
      <c r="E326" s="257"/>
      <c r="F326" s="257"/>
      <c r="G326" s="257"/>
      <c r="H326" s="257"/>
      <c r="I326" s="257"/>
      <c r="J326" s="257"/>
      <c r="K326" s="257"/>
      <c r="L326" s="257"/>
      <c r="M326" s="257"/>
      <c r="N326" s="257"/>
      <c r="O326" s="257"/>
      <c r="P326" s="258"/>
      <c r="Q326" s="105"/>
    </row>
    <row r="327" spans="1:17" ht="25.5" customHeight="1">
      <c r="A327" s="254" t="s">
        <v>420</v>
      </c>
      <c r="B327" s="231"/>
      <c r="C327" s="245" t="s">
        <v>456</v>
      </c>
      <c r="D327" s="248" t="s">
        <v>423</v>
      </c>
      <c r="E327" s="248" t="s">
        <v>150</v>
      </c>
      <c r="F327" s="237" t="s">
        <v>78</v>
      </c>
      <c r="G327" s="237">
        <v>13</v>
      </c>
      <c r="H327" s="237">
        <v>20</v>
      </c>
      <c r="I327" s="251">
        <v>40</v>
      </c>
      <c r="J327" s="254" t="s">
        <v>421</v>
      </c>
      <c r="K327" s="172">
        <v>547810</v>
      </c>
      <c r="L327" s="172">
        <v>529881</v>
      </c>
      <c r="M327" s="172">
        <v>529881</v>
      </c>
      <c r="N327" s="172">
        <v>1076</v>
      </c>
      <c r="O327" s="172">
        <v>8275</v>
      </c>
      <c r="P327" s="172">
        <v>40203</v>
      </c>
      <c r="Q327" s="105"/>
    </row>
    <row r="328" spans="1:17" ht="25.5" customHeight="1">
      <c r="A328" s="259"/>
      <c r="B328" s="232"/>
      <c r="C328" s="246"/>
      <c r="D328" s="249"/>
      <c r="E328" s="249"/>
      <c r="F328" s="238"/>
      <c r="G328" s="238"/>
      <c r="H328" s="238"/>
      <c r="I328" s="252"/>
      <c r="J328" s="259"/>
      <c r="K328" s="173"/>
      <c r="L328" s="173"/>
      <c r="M328" s="173"/>
      <c r="N328" s="173"/>
      <c r="O328" s="173"/>
      <c r="P328" s="173"/>
      <c r="Q328" s="105"/>
    </row>
    <row r="329" spans="1:17" ht="243.75" customHeight="1">
      <c r="A329" s="255"/>
      <c r="B329" s="233"/>
      <c r="C329" s="247"/>
      <c r="D329" s="250"/>
      <c r="E329" s="250"/>
      <c r="F329" s="239"/>
      <c r="G329" s="239"/>
      <c r="H329" s="239"/>
      <c r="I329" s="253"/>
      <c r="J329" s="255"/>
      <c r="K329" s="174"/>
      <c r="L329" s="174"/>
      <c r="M329" s="174"/>
      <c r="N329" s="174"/>
      <c r="O329" s="174"/>
      <c r="P329" s="174"/>
      <c r="Q329" s="105"/>
    </row>
    <row r="330" spans="1:17" ht="25.5" customHeight="1">
      <c r="A330" s="234" t="s">
        <v>422</v>
      </c>
      <c r="B330" s="235"/>
      <c r="C330" s="235"/>
      <c r="D330" s="235"/>
      <c r="E330" s="235"/>
      <c r="F330" s="235"/>
      <c r="G330" s="235"/>
      <c r="H330" s="235"/>
      <c r="I330" s="235"/>
      <c r="J330" s="235"/>
      <c r="K330" s="235"/>
      <c r="L330" s="235"/>
      <c r="M330" s="235"/>
      <c r="N330" s="235"/>
      <c r="O330" s="235"/>
      <c r="P330" s="236"/>
      <c r="Q330" s="105"/>
    </row>
    <row r="331" spans="1:17" ht="25.5" customHeight="1">
      <c r="A331" s="185" t="s">
        <v>227</v>
      </c>
      <c r="B331" s="186"/>
      <c r="C331" s="186"/>
      <c r="D331" s="186"/>
      <c r="E331" s="186"/>
      <c r="F331" s="186"/>
      <c r="G331" s="186"/>
      <c r="H331" s="186"/>
      <c r="I331" s="186"/>
      <c r="J331" s="186"/>
      <c r="K331" s="186"/>
      <c r="L331" s="186"/>
      <c r="M331" s="186"/>
      <c r="N331" s="186"/>
      <c r="O331" s="186"/>
      <c r="P331" s="227"/>
      <c r="Q331" s="105"/>
    </row>
    <row r="332" spans="1:17" ht="25.5" customHeight="1">
      <c r="A332" s="182" t="s">
        <v>398</v>
      </c>
      <c r="B332" s="183"/>
      <c r="C332" s="183"/>
      <c r="D332" s="183"/>
      <c r="E332" s="183"/>
      <c r="F332" s="183"/>
      <c r="G332" s="183"/>
      <c r="H332" s="183"/>
      <c r="I332" s="183"/>
      <c r="J332" s="183"/>
      <c r="K332" s="183"/>
      <c r="L332" s="183"/>
      <c r="M332" s="183"/>
      <c r="N332" s="183"/>
      <c r="O332" s="183"/>
      <c r="P332" s="184"/>
      <c r="Q332" s="105"/>
    </row>
    <row r="333" spans="1:17" ht="24" customHeight="1">
      <c r="A333" s="182" t="s">
        <v>281</v>
      </c>
      <c r="B333" s="183"/>
      <c r="C333" s="183"/>
      <c r="D333" s="183"/>
      <c r="E333" s="183"/>
      <c r="F333" s="183"/>
      <c r="G333" s="183"/>
      <c r="H333" s="183"/>
      <c r="I333" s="183"/>
      <c r="J333" s="183"/>
      <c r="K333" s="183"/>
      <c r="L333" s="183"/>
      <c r="M333" s="183"/>
      <c r="N333" s="106">
        <f>N344</f>
        <v>114231</v>
      </c>
      <c r="O333" s="109"/>
      <c r="P333" s="110"/>
      <c r="Q333" s="105"/>
    </row>
    <row r="334" spans="1:17" ht="17.25" customHeight="1">
      <c r="A334" s="187" t="s">
        <v>5</v>
      </c>
      <c r="B334" s="188"/>
      <c r="C334" s="188"/>
      <c r="D334" s="188"/>
      <c r="E334" s="188"/>
      <c r="F334" s="188"/>
      <c r="G334" s="188"/>
      <c r="H334" s="188"/>
      <c r="I334" s="188"/>
      <c r="J334" s="188"/>
      <c r="K334" s="188"/>
      <c r="L334" s="188"/>
      <c r="M334" s="188"/>
      <c r="N334" s="188"/>
      <c r="O334" s="188"/>
      <c r="P334" s="189"/>
      <c r="Q334" s="105"/>
    </row>
    <row r="335" spans="1:17" ht="17.25" customHeight="1">
      <c r="A335" s="364"/>
      <c r="B335" s="295" t="s">
        <v>24</v>
      </c>
      <c r="C335" s="296"/>
      <c r="D335" s="296"/>
      <c r="E335" s="296"/>
      <c r="F335" s="296"/>
      <c r="G335" s="296"/>
      <c r="H335" s="296"/>
      <c r="I335" s="296"/>
      <c r="J335" s="296"/>
      <c r="K335" s="296"/>
      <c r="L335" s="296"/>
      <c r="M335" s="296"/>
      <c r="N335" s="296"/>
      <c r="O335" s="296"/>
      <c r="P335" s="297"/>
      <c r="Q335" s="105"/>
    </row>
    <row r="336" spans="1:17" ht="17.25" customHeight="1">
      <c r="A336" s="364"/>
      <c r="B336" s="204"/>
      <c r="C336" s="397" t="s">
        <v>25</v>
      </c>
      <c r="D336" s="398"/>
      <c r="E336" s="398"/>
      <c r="F336" s="398"/>
      <c r="G336" s="398"/>
      <c r="H336" s="398"/>
      <c r="I336" s="398"/>
      <c r="J336" s="398"/>
      <c r="K336" s="398"/>
      <c r="L336" s="398"/>
      <c r="M336" s="398"/>
      <c r="N336" s="398"/>
      <c r="O336" s="398"/>
      <c r="P336" s="399"/>
      <c r="Q336" s="105"/>
    </row>
    <row r="337" spans="1:17" ht="17.25" customHeight="1">
      <c r="A337" s="364"/>
      <c r="B337" s="204"/>
      <c r="C337" s="397" t="s">
        <v>29</v>
      </c>
      <c r="D337" s="398"/>
      <c r="E337" s="398"/>
      <c r="F337" s="398"/>
      <c r="G337" s="398"/>
      <c r="H337" s="398"/>
      <c r="I337" s="398"/>
      <c r="J337" s="398"/>
      <c r="K337" s="398"/>
      <c r="L337" s="398"/>
      <c r="M337" s="398"/>
      <c r="N337" s="398"/>
      <c r="O337" s="398"/>
      <c r="P337" s="399"/>
      <c r="Q337" s="105"/>
    </row>
    <row r="338" spans="1:17" ht="17.25" customHeight="1">
      <c r="A338" s="234" t="s">
        <v>156</v>
      </c>
      <c r="B338" s="235"/>
      <c r="C338" s="235"/>
      <c r="D338" s="235"/>
      <c r="E338" s="235"/>
      <c r="F338" s="235"/>
      <c r="G338" s="235"/>
      <c r="H338" s="235"/>
      <c r="I338" s="235"/>
      <c r="J338" s="235"/>
      <c r="K338" s="235"/>
      <c r="L338" s="235"/>
      <c r="M338" s="235"/>
      <c r="N338" s="235"/>
      <c r="O338" s="235"/>
      <c r="P338" s="236"/>
      <c r="Q338" s="105"/>
    </row>
    <row r="339" spans="1:17" ht="17.25" customHeight="1">
      <c r="A339" s="406"/>
      <c r="B339" s="234" t="s">
        <v>200</v>
      </c>
      <c r="C339" s="235"/>
      <c r="D339" s="235"/>
      <c r="E339" s="235"/>
      <c r="F339" s="235"/>
      <c r="G339" s="235"/>
      <c r="H339" s="235"/>
      <c r="I339" s="235"/>
      <c r="J339" s="235"/>
      <c r="K339" s="235"/>
      <c r="L339" s="235"/>
      <c r="M339" s="235"/>
      <c r="N339" s="235"/>
      <c r="O339" s="235"/>
      <c r="P339" s="236"/>
      <c r="Q339" s="105"/>
    </row>
    <row r="340" spans="1:17" ht="17.25" customHeight="1">
      <c r="A340" s="406"/>
      <c r="B340" s="240"/>
      <c r="C340" s="234" t="s">
        <v>130</v>
      </c>
      <c r="D340" s="235"/>
      <c r="E340" s="235"/>
      <c r="F340" s="235"/>
      <c r="G340" s="235"/>
      <c r="H340" s="235"/>
      <c r="I340" s="235"/>
      <c r="J340" s="235"/>
      <c r="K340" s="235"/>
      <c r="L340" s="235"/>
      <c r="M340" s="235"/>
      <c r="N340" s="235"/>
      <c r="O340" s="235"/>
      <c r="P340" s="236"/>
      <c r="Q340" s="105"/>
    </row>
    <row r="341" spans="1:17" ht="17.25" customHeight="1">
      <c r="A341" s="406"/>
      <c r="B341" s="241"/>
      <c r="C341" s="234" t="s">
        <v>201</v>
      </c>
      <c r="D341" s="235"/>
      <c r="E341" s="235"/>
      <c r="F341" s="235"/>
      <c r="G341" s="235"/>
      <c r="H341" s="235"/>
      <c r="I341" s="235"/>
      <c r="J341" s="235"/>
      <c r="K341" s="235"/>
      <c r="L341" s="235"/>
      <c r="M341" s="235"/>
      <c r="N341" s="235"/>
      <c r="O341" s="235"/>
      <c r="P341" s="236"/>
      <c r="Q341" s="105"/>
    </row>
    <row r="342" spans="1:17" ht="47.25" customHeight="1">
      <c r="A342" s="218" t="s">
        <v>180</v>
      </c>
      <c r="B342" s="292"/>
      <c r="C342" s="242" t="s">
        <v>457</v>
      </c>
      <c r="D342" s="283" t="s">
        <v>399</v>
      </c>
      <c r="E342" s="283" t="s">
        <v>186</v>
      </c>
      <c r="F342" s="237">
        <v>2</v>
      </c>
      <c r="G342" s="196">
        <v>5</v>
      </c>
      <c r="H342" s="196">
        <v>24</v>
      </c>
      <c r="I342" s="230">
        <v>45</v>
      </c>
      <c r="J342" s="254" t="s">
        <v>371</v>
      </c>
      <c r="K342" s="172">
        <v>595964</v>
      </c>
      <c r="L342" s="175">
        <v>592098</v>
      </c>
      <c r="M342" s="34">
        <v>424914</v>
      </c>
      <c r="N342" s="34">
        <v>114902</v>
      </c>
      <c r="O342" s="34">
        <v>127553</v>
      </c>
      <c r="P342" s="161">
        <v>137777</v>
      </c>
      <c r="Q342" s="105"/>
    </row>
    <row r="343" spans="1:17" ht="27" customHeight="1">
      <c r="A343" s="219"/>
      <c r="B343" s="293"/>
      <c r="C343" s="243"/>
      <c r="D343" s="284"/>
      <c r="E343" s="284"/>
      <c r="F343" s="238"/>
      <c r="G343" s="197"/>
      <c r="H343" s="197"/>
      <c r="I343" s="208"/>
      <c r="J343" s="259"/>
      <c r="K343" s="173"/>
      <c r="L343" s="176"/>
      <c r="M343" s="203" t="s">
        <v>45</v>
      </c>
      <c r="N343" s="203"/>
      <c r="O343" s="203"/>
      <c r="P343" s="203"/>
      <c r="Q343" s="105"/>
    </row>
    <row r="344" spans="1:17" ht="138.75" customHeight="1">
      <c r="A344" s="220"/>
      <c r="B344" s="294"/>
      <c r="C344" s="244"/>
      <c r="D344" s="285"/>
      <c r="E344" s="285"/>
      <c r="F344" s="239"/>
      <c r="G344" s="198"/>
      <c r="H344" s="198"/>
      <c r="I344" s="209"/>
      <c r="J344" s="255"/>
      <c r="K344" s="174"/>
      <c r="L344" s="177"/>
      <c r="M344" s="161">
        <v>561149</v>
      </c>
      <c r="N344" s="161">
        <v>114231</v>
      </c>
      <c r="O344" s="161">
        <v>126987</v>
      </c>
      <c r="P344" s="161">
        <v>137777</v>
      </c>
      <c r="Q344" s="108"/>
    </row>
    <row r="345" spans="1:17" ht="27" customHeight="1">
      <c r="A345" s="187" t="s">
        <v>365</v>
      </c>
      <c r="B345" s="188"/>
      <c r="C345" s="188"/>
      <c r="D345" s="188"/>
      <c r="E345" s="188"/>
      <c r="F345" s="188"/>
      <c r="G345" s="188"/>
      <c r="H345" s="188"/>
      <c r="I345" s="188"/>
      <c r="J345" s="188"/>
      <c r="K345" s="188"/>
      <c r="L345" s="188"/>
      <c r="M345" s="188"/>
      <c r="N345" s="188"/>
      <c r="O345" s="188"/>
      <c r="P345" s="189"/>
      <c r="Q345" s="105"/>
    </row>
    <row r="346" spans="1:17" ht="27" customHeight="1">
      <c r="A346" s="234" t="s">
        <v>374</v>
      </c>
      <c r="B346" s="235"/>
      <c r="C346" s="235"/>
      <c r="D346" s="235"/>
      <c r="E346" s="235"/>
      <c r="F346" s="235"/>
      <c r="G346" s="235"/>
      <c r="H346" s="235"/>
      <c r="I346" s="235"/>
      <c r="J346" s="235"/>
      <c r="K346" s="235"/>
      <c r="L346" s="235"/>
      <c r="M346" s="235"/>
      <c r="N346" s="235"/>
      <c r="O346" s="235"/>
      <c r="P346" s="236"/>
      <c r="Q346" s="105"/>
    </row>
    <row r="347" spans="1:17" ht="27" customHeight="1">
      <c r="A347" s="185" t="s">
        <v>232</v>
      </c>
      <c r="B347" s="186"/>
      <c r="C347" s="186"/>
      <c r="D347" s="186"/>
      <c r="E347" s="186"/>
      <c r="F347" s="186"/>
      <c r="G347" s="186"/>
      <c r="H347" s="186"/>
      <c r="I347" s="186"/>
      <c r="J347" s="186"/>
      <c r="K347" s="186"/>
      <c r="L347" s="186"/>
      <c r="M347" s="186"/>
      <c r="N347" s="186"/>
      <c r="O347" s="186"/>
      <c r="P347" s="227"/>
      <c r="Q347" s="105"/>
    </row>
    <row r="348" spans="1:17" ht="22.5" customHeight="1">
      <c r="A348" s="182" t="s">
        <v>410</v>
      </c>
      <c r="B348" s="183"/>
      <c r="C348" s="183"/>
      <c r="D348" s="183"/>
      <c r="E348" s="183"/>
      <c r="F348" s="183"/>
      <c r="G348" s="183"/>
      <c r="H348" s="183"/>
      <c r="I348" s="183"/>
      <c r="J348" s="183"/>
      <c r="K348" s="183"/>
      <c r="L348" s="183"/>
      <c r="M348" s="183"/>
      <c r="N348" s="183"/>
      <c r="O348" s="183"/>
      <c r="P348" s="184"/>
      <c r="Q348" s="105"/>
    </row>
    <row r="349" spans="1:17" ht="22.5" customHeight="1">
      <c r="A349" s="182" t="s">
        <v>282</v>
      </c>
      <c r="B349" s="183"/>
      <c r="C349" s="183"/>
      <c r="D349" s="183"/>
      <c r="E349" s="183"/>
      <c r="F349" s="183"/>
      <c r="G349" s="183"/>
      <c r="H349" s="183"/>
      <c r="I349" s="183"/>
      <c r="J349" s="183"/>
      <c r="K349" s="183"/>
      <c r="L349" s="183"/>
      <c r="M349" s="183"/>
      <c r="N349" s="106">
        <f>N354+N356</f>
        <v>450000</v>
      </c>
      <c r="O349" s="109"/>
      <c r="P349" s="110"/>
      <c r="Q349" s="105"/>
    </row>
    <row r="350" spans="1:17" s="130" customFormat="1" ht="18.75" customHeight="1">
      <c r="A350" s="295" t="s">
        <v>5</v>
      </c>
      <c r="B350" s="296"/>
      <c r="C350" s="296"/>
      <c r="D350" s="296"/>
      <c r="E350" s="296"/>
      <c r="F350" s="296"/>
      <c r="G350" s="296"/>
      <c r="H350" s="296"/>
      <c r="I350" s="296"/>
      <c r="J350" s="296"/>
      <c r="K350" s="296"/>
      <c r="L350" s="296"/>
      <c r="M350" s="296"/>
      <c r="N350" s="296"/>
      <c r="O350" s="296"/>
      <c r="P350" s="297"/>
      <c r="Q350" s="115"/>
    </row>
    <row r="351" spans="1:17" s="130" customFormat="1" ht="23.25" customHeight="1">
      <c r="A351" s="196"/>
      <c r="B351" s="295" t="s">
        <v>24</v>
      </c>
      <c r="C351" s="296"/>
      <c r="D351" s="296"/>
      <c r="E351" s="296"/>
      <c r="F351" s="296"/>
      <c r="G351" s="296"/>
      <c r="H351" s="296"/>
      <c r="I351" s="296"/>
      <c r="J351" s="296"/>
      <c r="K351" s="296"/>
      <c r="L351" s="296"/>
      <c r="M351" s="296"/>
      <c r="N351" s="296"/>
      <c r="O351" s="296"/>
      <c r="P351" s="297"/>
      <c r="Q351" s="115"/>
    </row>
    <row r="352" spans="1:17" s="130" customFormat="1" ht="23.25" customHeight="1">
      <c r="A352" s="197"/>
      <c r="B352" s="364"/>
      <c r="C352" s="280" t="s">
        <v>25</v>
      </c>
      <c r="D352" s="281"/>
      <c r="E352" s="281"/>
      <c r="F352" s="281"/>
      <c r="G352" s="281"/>
      <c r="H352" s="281"/>
      <c r="I352" s="281"/>
      <c r="J352" s="281"/>
      <c r="K352" s="281"/>
      <c r="L352" s="281"/>
      <c r="M352" s="281"/>
      <c r="N352" s="281"/>
      <c r="O352" s="281"/>
      <c r="P352" s="282"/>
      <c r="Q352" s="115"/>
    </row>
    <row r="353" spans="1:17" ht="23.25" customHeight="1">
      <c r="A353" s="198"/>
      <c r="B353" s="364"/>
      <c r="C353" s="280" t="s">
        <v>26</v>
      </c>
      <c r="D353" s="281"/>
      <c r="E353" s="281"/>
      <c r="F353" s="281"/>
      <c r="G353" s="281"/>
      <c r="H353" s="281"/>
      <c r="I353" s="281"/>
      <c r="J353" s="281"/>
      <c r="K353" s="281"/>
      <c r="L353" s="281"/>
      <c r="M353" s="281"/>
      <c r="N353" s="281"/>
      <c r="O353" s="281"/>
      <c r="P353" s="282"/>
      <c r="Q353" s="105"/>
    </row>
    <row r="354" spans="1:17" ht="108" customHeight="1">
      <c r="A354" s="218" t="s">
        <v>6</v>
      </c>
      <c r="B354" s="4"/>
      <c r="C354" s="82" t="s">
        <v>458</v>
      </c>
      <c r="D354" s="64" t="s">
        <v>194</v>
      </c>
      <c r="E354" s="83" t="s">
        <v>338</v>
      </c>
      <c r="F354" s="172">
        <v>14823</v>
      </c>
      <c r="G354" s="169">
        <v>19000</v>
      </c>
      <c r="H354" s="169">
        <v>21000</v>
      </c>
      <c r="I354" s="169">
        <v>23000</v>
      </c>
      <c r="J354" s="218" t="s">
        <v>179</v>
      </c>
      <c r="K354" s="172">
        <v>2644229</v>
      </c>
      <c r="L354" s="172">
        <v>2644229</v>
      </c>
      <c r="M354" s="172">
        <v>4400000</v>
      </c>
      <c r="N354" s="175">
        <v>250000</v>
      </c>
      <c r="O354" s="175">
        <v>250000</v>
      </c>
      <c r="P354" s="175">
        <v>250000</v>
      </c>
      <c r="Q354" s="108"/>
    </row>
    <row r="355" spans="1:17" ht="18.75" customHeight="1">
      <c r="A355" s="219"/>
      <c r="B355" s="295" t="s">
        <v>40</v>
      </c>
      <c r="C355" s="296"/>
      <c r="D355" s="296"/>
      <c r="E355" s="297"/>
      <c r="F355" s="173"/>
      <c r="G355" s="170"/>
      <c r="H355" s="170"/>
      <c r="I355" s="170"/>
      <c r="J355" s="219"/>
      <c r="K355" s="174"/>
      <c r="L355" s="174"/>
      <c r="M355" s="173"/>
      <c r="N355" s="177"/>
      <c r="O355" s="177"/>
      <c r="P355" s="177"/>
      <c r="Q355" s="105"/>
    </row>
    <row r="356" spans="1:17" ht="18.75" customHeight="1">
      <c r="A356" s="219"/>
      <c r="B356" s="364"/>
      <c r="C356" s="280" t="s">
        <v>41</v>
      </c>
      <c r="D356" s="281"/>
      <c r="E356" s="282"/>
      <c r="F356" s="173"/>
      <c r="G356" s="170"/>
      <c r="H356" s="170"/>
      <c r="I356" s="170"/>
      <c r="J356" s="219"/>
      <c r="K356" s="172">
        <v>2510000</v>
      </c>
      <c r="L356" s="172">
        <v>2510000</v>
      </c>
      <c r="M356" s="173"/>
      <c r="N356" s="175">
        <v>200000</v>
      </c>
      <c r="O356" s="175">
        <v>200000</v>
      </c>
      <c r="P356" s="172">
        <v>250000</v>
      </c>
      <c r="Q356" s="105"/>
    </row>
    <row r="357" spans="1:17" ht="18.75" customHeight="1">
      <c r="A357" s="219"/>
      <c r="B357" s="364"/>
      <c r="C357" s="280" t="s">
        <v>42</v>
      </c>
      <c r="D357" s="281"/>
      <c r="E357" s="282"/>
      <c r="F357" s="173"/>
      <c r="G357" s="170"/>
      <c r="H357" s="170"/>
      <c r="I357" s="170"/>
      <c r="J357" s="219"/>
      <c r="K357" s="173"/>
      <c r="L357" s="173"/>
      <c r="M357" s="173"/>
      <c r="N357" s="176"/>
      <c r="O357" s="176"/>
      <c r="P357" s="173"/>
      <c r="Q357" s="105"/>
    </row>
    <row r="358" spans="1:17" s="130" customFormat="1" ht="112.5" customHeight="1">
      <c r="A358" s="220"/>
      <c r="B358" s="4"/>
      <c r="C358" s="82" t="s">
        <v>458</v>
      </c>
      <c r="D358" s="64" t="s">
        <v>194</v>
      </c>
      <c r="E358" s="83" t="s">
        <v>338</v>
      </c>
      <c r="F358" s="174"/>
      <c r="G358" s="171"/>
      <c r="H358" s="171"/>
      <c r="I358" s="171"/>
      <c r="J358" s="220"/>
      <c r="K358" s="174"/>
      <c r="L358" s="174"/>
      <c r="M358" s="174"/>
      <c r="N358" s="177"/>
      <c r="O358" s="177"/>
      <c r="P358" s="174"/>
      <c r="Q358" s="119"/>
    </row>
    <row r="359" spans="1:17" s="114" customFormat="1" ht="27" customHeight="1">
      <c r="A359" s="182" t="s">
        <v>356</v>
      </c>
      <c r="B359" s="183"/>
      <c r="C359" s="183"/>
      <c r="D359" s="183"/>
      <c r="E359" s="183"/>
      <c r="F359" s="183"/>
      <c r="G359" s="183"/>
      <c r="H359" s="183"/>
      <c r="I359" s="183"/>
      <c r="J359" s="183"/>
      <c r="K359" s="183"/>
      <c r="L359" s="183"/>
      <c r="M359" s="183"/>
      <c r="N359" s="183"/>
      <c r="O359" s="183"/>
      <c r="P359" s="184"/>
      <c r="Q359" s="105"/>
    </row>
    <row r="360" spans="1:17" s="114" customFormat="1" ht="27" customHeight="1">
      <c r="A360" s="182" t="s">
        <v>400</v>
      </c>
      <c r="B360" s="183"/>
      <c r="C360" s="183"/>
      <c r="D360" s="183"/>
      <c r="E360" s="183"/>
      <c r="F360" s="183"/>
      <c r="G360" s="183"/>
      <c r="H360" s="183"/>
      <c r="I360" s="183"/>
      <c r="J360" s="183"/>
      <c r="K360" s="183"/>
      <c r="L360" s="183"/>
      <c r="M360" s="183"/>
      <c r="N360" s="183"/>
      <c r="O360" s="183"/>
      <c r="P360" s="184"/>
      <c r="Q360" s="105"/>
    </row>
    <row r="361" spans="1:17" s="114" customFormat="1" ht="25.5" customHeight="1">
      <c r="A361" s="51" t="s">
        <v>283</v>
      </c>
      <c r="B361" s="52"/>
      <c r="C361" s="52"/>
      <c r="D361" s="52"/>
      <c r="E361" s="52"/>
      <c r="F361" s="52"/>
      <c r="G361" s="52"/>
      <c r="H361" s="52"/>
      <c r="I361" s="52"/>
      <c r="J361" s="52"/>
      <c r="K361" s="52"/>
      <c r="L361" s="52"/>
      <c r="M361" s="50"/>
      <c r="N361" s="50">
        <f>N366+N367</f>
        <v>75000</v>
      </c>
      <c r="O361" s="408"/>
      <c r="P361" s="409"/>
      <c r="Q361" s="105"/>
    </row>
    <row r="362" spans="1:17" s="114" customFormat="1" ht="25.5" customHeight="1">
      <c r="A362" s="187" t="s">
        <v>5</v>
      </c>
      <c r="B362" s="188"/>
      <c r="C362" s="188"/>
      <c r="D362" s="188"/>
      <c r="E362" s="188"/>
      <c r="F362" s="188"/>
      <c r="G362" s="188"/>
      <c r="H362" s="188"/>
      <c r="I362" s="188"/>
      <c r="J362" s="188"/>
      <c r="K362" s="188"/>
      <c r="L362" s="188"/>
      <c r="M362" s="188"/>
      <c r="N362" s="188"/>
      <c r="O362" s="188"/>
      <c r="P362" s="189"/>
      <c r="Q362" s="105"/>
    </row>
    <row r="363" spans="1:17" s="114" customFormat="1" ht="25.5" customHeight="1">
      <c r="A363" s="218" t="s">
        <v>6</v>
      </c>
      <c r="B363" s="187" t="s">
        <v>357</v>
      </c>
      <c r="C363" s="188"/>
      <c r="D363" s="188"/>
      <c r="E363" s="188"/>
      <c r="F363" s="188"/>
      <c r="G363" s="188"/>
      <c r="H363" s="188"/>
      <c r="I363" s="188"/>
      <c r="J363" s="188"/>
      <c r="K363" s="188"/>
      <c r="L363" s="188"/>
      <c r="M363" s="188"/>
      <c r="N363" s="188"/>
      <c r="O363" s="188"/>
      <c r="P363" s="189"/>
      <c r="Q363" s="105"/>
    </row>
    <row r="364" spans="1:17" s="114" customFormat="1" ht="25.5" customHeight="1">
      <c r="A364" s="219"/>
      <c r="B364" s="218"/>
      <c r="C364" s="193" t="s">
        <v>358</v>
      </c>
      <c r="D364" s="194"/>
      <c r="E364" s="194"/>
      <c r="F364" s="194"/>
      <c r="G364" s="194"/>
      <c r="H364" s="194"/>
      <c r="I364" s="194"/>
      <c r="J364" s="194"/>
      <c r="K364" s="194"/>
      <c r="L364" s="194"/>
      <c r="M364" s="194"/>
      <c r="N364" s="194"/>
      <c r="O364" s="194"/>
      <c r="P364" s="195"/>
      <c r="Q364" s="105"/>
    </row>
    <row r="365" spans="1:17" s="114" customFormat="1" ht="25.5" customHeight="1">
      <c r="A365" s="219"/>
      <c r="B365" s="220"/>
      <c r="C365" s="193" t="s">
        <v>359</v>
      </c>
      <c r="D365" s="194"/>
      <c r="E365" s="194"/>
      <c r="F365" s="194"/>
      <c r="G365" s="194"/>
      <c r="H365" s="194"/>
      <c r="I365" s="194"/>
      <c r="J365" s="194"/>
      <c r="K365" s="194"/>
      <c r="L365" s="194"/>
      <c r="M365" s="194"/>
      <c r="N365" s="194"/>
      <c r="O365" s="194"/>
      <c r="P365" s="195"/>
      <c r="Q365" s="105"/>
    </row>
    <row r="366" spans="1:17" s="114" customFormat="1" ht="164.25" customHeight="1">
      <c r="A366" s="219"/>
      <c r="B366" s="71"/>
      <c r="C366" s="82" t="s">
        <v>362</v>
      </c>
      <c r="D366" s="64" t="s">
        <v>360</v>
      </c>
      <c r="E366" s="72" t="s">
        <v>361</v>
      </c>
      <c r="F366" s="205">
        <v>33.53</v>
      </c>
      <c r="G366" s="205">
        <v>34</v>
      </c>
      <c r="H366" s="206" t="s">
        <v>78</v>
      </c>
      <c r="I366" s="407" t="s">
        <v>78</v>
      </c>
      <c r="J366" s="360" t="s">
        <v>363</v>
      </c>
      <c r="K366" s="203">
        <v>620000</v>
      </c>
      <c r="L366" s="157">
        <v>322204</v>
      </c>
      <c r="M366" s="155">
        <v>44880</v>
      </c>
      <c r="N366" s="155">
        <v>44880</v>
      </c>
      <c r="O366" s="154" t="s">
        <v>78</v>
      </c>
      <c r="P366" s="154" t="s">
        <v>78</v>
      </c>
      <c r="Q366" s="105"/>
    </row>
    <row r="367" spans="1:17" s="114" customFormat="1" ht="27" customHeight="1">
      <c r="A367" s="219"/>
      <c r="B367" s="187" t="s">
        <v>24</v>
      </c>
      <c r="C367" s="188"/>
      <c r="D367" s="188"/>
      <c r="E367" s="188"/>
      <c r="F367" s="206"/>
      <c r="G367" s="206"/>
      <c r="H367" s="206"/>
      <c r="I367" s="206"/>
      <c r="J367" s="360"/>
      <c r="K367" s="203"/>
      <c r="L367" s="410">
        <v>297796</v>
      </c>
      <c r="M367" s="172">
        <v>30120</v>
      </c>
      <c r="N367" s="410">
        <v>30120</v>
      </c>
      <c r="O367" s="175" t="s">
        <v>78</v>
      </c>
      <c r="P367" s="175" t="s">
        <v>78</v>
      </c>
      <c r="Q367" s="105"/>
    </row>
    <row r="368" spans="1:17" s="114" customFormat="1" ht="27" customHeight="1">
      <c r="A368" s="219"/>
      <c r="B368" s="413"/>
      <c r="C368" s="193" t="s">
        <v>25</v>
      </c>
      <c r="D368" s="194"/>
      <c r="E368" s="194"/>
      <c r="F368" s="206"/>
      <c r="G368" s="206"/>
      <c r="H368" s="206"/>
      <c r="I368" s="206"/>
      <c r="J368" s="360"/>
      <c r="K368" s="203"/>
      <c r="L368" s="411"/>
      <c r="M368" s="173"/>
      <c r="N368" s="411"/>
      <c r="O368" s="176"/>
      <c r="P368" s="176"/>
      <c r="Q368" s="105"/>
    </row>
    <row r="369" spans="1:17" s="114" customFormat="1" ht="36.75" customHeight="1">
      <c r="A369" s="219"/>
      <c r="B369" s="414"/>
      <c r="C369" s="193" t="s">
        <v>26</v>
      </c>
      <c r="D369" s="194"/>
      <c r="E369" s="194"/>
      <c r="F369" s="206"/>
      <c r="G369" s="206"/>
      <c r="H369" s="206"/>
      <c r="I369" s="206"/>
      <c r="J369" s="360"/>
      <c r="K369" s="203"/>
      <c r="L369" s="411"/>
      <c r="M369" s="173"/>
      <c r="N369" s="411"/>
      <c r="O369" s="176"/>
      <c r="P369" s="176"/>
      <c r="Q369" s="105"/>
    </row>
    <row r="370" spans="1:17" s="114" customFormat="1" ht="137.25" customHeight="1">
      <c r="A370" s="220"/>
      <c r="B370" s="71"/>
      <c r="C370" s="82" t="s">
        <v>370</v>
      </c>
      <c r="D370" s="64" t="s">
        <v>360</v>
      </c>
      <c r="E370" s="72" t="s">
        <v>361</v>
      </c>
      <c r="F370" s="206"/>
      <c r="G370" s="206"/>
      <c r="H370" s="206"/>
      <c r="I370" s="206"/>
      <c r="J370" s="360"/>
      <c r="K370" s="203"/>
      <c r="L370" s="412"/>
      <c r="M370" s="174"/>
      <c r="N370" s="412"/>
      <c r="O370" s="177"/>
      <c r="P370" s="177"/>
      <c r="Q370" s="105"/>
    </row>
    <row r="371" spans="1:17" s="114" customFormat="1" ht="27" customHeight="1">
      <c r="A371" s="234" t="s">
        <v>229</v>
      </c>
      <c r="B371" s="235"/>
      <c r="C371" s="235"/>
      <c r="D371" s="235"/>
      <c r="E371" s="235"/>
      <c r="F371" s="235"/>
      <c r="G371" s="235"/>
      <c r="H371" s="235"/>
      <c r="I371" s="235"/>
      <c r="J371" s="235"/>
      <c r="K371" s="235"/>
      <c r="L371" s="235"/>
      <c r="M371" s="235"/>
      <c r="N371" s="235"/>
      <c r="O371" s="235"/>
      <c r="P371" s="236"/>
      <c r="Q371" s="105"/>
    </row>
    <row r="372" spans="1:17" s="114" customFormat="1" ht="27" customHeight="1">
      <c r="A372" s="185" t="s">
        <v>441</v>
      </c>
      <c r="B372" s="186"/>
      <c r="C372" s="186"/>
      <c r="D372" s="186"/>
      <c r="E372" s="186"/>
      <c r="F372" s="186"/>
      <c r="G372" s="186"/>
      <c r="H372" s="186"/>
      <c r="I372" s="186"/>
      <c r="J372" s="186"/>
      <c r="K372" s="186"/>
      <c r="L372" s="186"/>
      <c r="M372" s="186"/>
      <c r="N372" s="186"/>
      <c r="O372" s="186"/>
      <c r="P372" s="227"/>
      <c r="Q372" s="105"/>
    </row>
    <row r="373" spans="1:17" s="114" customFormat="1" ht="27" customHeight="1">
      <c r="A373" s="182" t="s">
        <v>401</v>
      </c>
      <c r="B373" s="183"/>
      <c r="C373" s="183"/>
      <c r="D373" s="183"/>
      <c r="E373" s="183"/>
      <c r="F373" s="183"/>
      <c r="G373" s="183"/>
      <c r="H373" s="183"/>
      <c r="I373" s="183"/>
      <c r="J373" s="183"/>
      <c r="K373" s="183"/>
      <c r="L373" s="183"/>
      <c r="M373" s="183"/>
      <c r="N373" s="183"/>
      <c r="O373" s="183"/>
      <c r="P373" s="184"/>
      <c r="Q373" s="105"/>
    </row>
    <row r="374" spans="1:17" s="114" customFormat="1" ht="23.25" customHeight="1">
      <c r="A374" s="182" t="s">
        <v>278</v>
      </c>
      <c r="B374" s="183"/>
      <c r="C374" s="183"/>
      <c r="D374" s="183"/>
      <c r="E374" s="183"/>
      <c r="F374" s="183"/>
      <c r="G374" s="183"/>
      <c r="H374" s="183"/>
      <c r="I374" s="183"/>
      <c r="J374" s="183"/>
      <c r="K374" s="183"/>
      <c r="L374" s="183"/>
      <c r="M374" s="183"/>
      <c r="N374" s="106">
        <f>N381</f>
        <v>15026</v>
      </c>
      <c r="O374" s="109"/>
      <c r="P374" s="110"/>
      <c r="Q374" s="105"/>
    </row>
    <row r="375" spans="1:17" s="114" customFormat="1" ht="27" customHeight="1">
      <c r="A375" s="187" t="s">
        <v>4</v>
      </c>
      <c r="B375" s="188"/>
      <c r="C375" s="188"/>
      <c r="D375" s="188"/>
      <c r="E375" s="188"/>
      <c r="F375" s="188"/>
      <c r="G375" s="188"/>
      <c r="H375" s="188"/>
      <c r="I375" s="188"/>
      <c r="J375" s="188"/>
      <c r="K375" s="188"/>
      <c r="L375" s="188"/>
      <c r="M375" s="188"/>
      <c r="N375" s="188"/>
      <c r="O375" s="188"/>
      <c r="P375" s="189"/>
      <c r="Q375" s="105"/>
    </row>
    <row r="376" spans="1:17" s="114" customFormat="1" ht="27" customHeight="1">
      <c r="A376" s="190"/>
      <c r="B376" s="187" t="s">
        <v>14</v>
      </c>
      <c r="C376" s="188"/>
      <c r="D376" s="188"/>
      <c r="E376" s="188"/>
      <c r="F376" s="188"/>
      <c r="G376" s="188"/>
      <c r="H376" s="188"/>
      <c r="I376" s="188"/>
      <c r="J376" s="188"/>
      <c r="K376" s="188"/>
      <c r="L376" s="188"/>
      <c r="M376" s="188"/>
      <c r="N376" s="188"/>
      <c r="O376" s="188"/>
      <c r="P376" s="189"/>
      <c r="Q376" s="105"/>
    </row>
    <row r="377" spans="1:17" s="114" customFormat="1" ht="27" customHeight="1">
      <c r="A377" s="190"/>
      <c r="B377" s="228"/>
      <c r="C377" s="193" t="s">
        <v>15</v>
      </c>
      <c r="D377" s="194"/>
      <c r="E377" s="194"/>
      <c r="F377" s="194"/>
      <c r="G377" s="194"/>
      <c r="H377" s="194"/>
      <c r="I377" s="194"/>
      <c r="J377" s="194"/>
      <c r="K377" s="194"/>
      <c r="L377" s="194"/>
      <c r="M377" s="194"/>
      <c r="N377" s="194"/>
      <c r="O377" s="194"/>
      <c r="P377" s="195"/>
      <c r="Q377" s="105"/>
    </row>
    <row r="378" spans="1:17" s="114" customFormat="1" ht="27" customHeight="1">
      <c r="A378" s="190"/>
      <c r="B378" s="229"/>
      <c r="C378" s="193" t="s">
        <v>61</v>
      </c>
      <c r="D378" s="194"/>
      <c r="E378" s="194"/>
      <c r="F378" s="194"/>
      <c r="G378" s="194"/>
      <c r="H378" s="194"/>
      <c r="I378" s="194"/>
      <c r="J378" s="194"/>
      <c r="K378" s="194"/>
      <c r="L378" s="194"/>
      <c r="M378" s="194"/>
      <c r="N378" s="194"/>
      <c r="O378" s="194"/>
      <c r="P378" s="195"/>
      <c r="Q378" s="105"/>
    </row>
    <row r="379" spans="1:17" s="114" customFormat="1" ht="69" customHeight="1">
      <c r="A379" s="204" t="s">
        <v>108</v>
      </c>
      <c r="B379" s="391"/>
      <c r="C379" s="308" t="s">
        <v>459</v>
      </c>
      <c r="D379" s="199" t="s">
        <v>195</v>
      </c>
      <c r="E379" s="309" t="s">
        <v>33</v>
      </c>
      <c r="F379" s="407" t="s">
        <v>78</v>
      </c>
      <c r="G379" s="205">
        <v>5</v>
      </c>
      <c r="H379" s="205">
        <v>9</v>
      </c>
      <c r="I379" s="205">
        <v>13</v>
      </c>
      <c r="J379" s="204" t="s">
        <v>178</v>
      </c>
      <c r="K379" s="181">
        <v>92013</v>
      </c>
      <c r="L379" s="181">
        <v>92013</v>
      </c>
      <c r="M379" s="161">
        <v>73754</v>
      </c>
      <c r="N379" s="55">
        <v>21265</v>
      </c>
      <c r="O379" s="55">
        <v>24960</v>
      </c>
      <c r="P379" s="55">
        <v>18470</v>
      </c>
      <c r="Q379" s="105"/>
    </row>
    <row r="380" spans="1:17" s="114" customFormat="1" ht="32.25" customHeight="1">
      <c r="A380" s="204"/>
      <c r="B380" s="392"/>
      <c r="C380" s="309"/>
      <c r="D380" s="309"/>
      <c r="E380" s="309"/>
      <c r="F380" s="279"/>
      <c r="G380" s="279"/>
      <c r="H380" s="279"/>
      <c r="I380" s="279"/>
      <c r="J380" s="279"/>
      <c r="K380" s="279"/>
      <c r="L380" s="279"/>
      <c r="M380" s="388" t="s">
        <v>45</v>
      </c>
      <c r="N380" s="389"/>
      <c r="O380" s="389"/>
      <c r="P380" s="390"/>
      <c r="Q380" s="105"/>
    </row>
    <row r="381" spans="1:17" s="114" customFormat="1" ht="133.5" customHeight="1">
      <c r="A381" s="204"/>
      <c r="B381" s="392"/>
      <c r="C381" s="309"/>
      <c r="D381" s="309"/>
      <c r="E381" s="309"/>
      <c r="F381" s="279"/>
      <c r="G381" s="279"/>
      <c r="H381" s="279"/>
      <c r="I381" s="279"/>
      <c r="J381" s="279"/>
      <c r="K381" s="279"/>
      <c r="L381" s="279"/>
      <c r="M381" s="55">
        <v>48704</v>
      </c>
      <c r="N381" s="55">
        <v>15026</v>
      </c>
      <c r="O381" s="55">
        <v>16202</v>
      </c>
      <c r="P381" s="55">
        <v>11350</v>
      </c>
      <c r="Q381" s="108"/>
    </row>
    <row r="382" spans="1:17" s="114" customFormat="1" ht="27" customHeight="1">
      <c r="A382" s="185" t="s">
        <v>442</v>
      </c>
      <c r="B382" s="186"/>
      <c r="C382" s="186"/>
      <c r="D382" s="186"/>
      <c r="E382" s="186"/>
      <c r="F382" s="186"/>
      <c r="G382" s="186"/>
      <c r="H382" s="186"/>
      <c r="I382" s="186"/>
      <c r="J382" s="186"/>
      <c r="K382" s="186"/>
      <c r="L382" s="186"/>
      <c r="M382" s="186"/>
      <c r="N382" s="186"/>
      <c r="O382" s="186"/>
      <c r="P382" s="227"/>
      <c r="Q382" s="105"/>
    </row>
    <row r="383" spans="1:17" s="114" customFormat="1" ht="27" customHeight="1">
      <c r="A383" s="182" t="s">
        <v>402</v>
      </c>
      <c r="B383" s="183"/>
      <c r="C383" s="183"/>
      <c r="D383" s="183"/>
      <c r="E383" s="183"/>
      <c r="F383" s="183"/>
      <c r="G383" s="183"/>
      <c r="H383" s="183"/>
      <c r="I383" s="183"/>
      <c r="J383" s="183"/>
      <c r="K383" s="183"/>
      <c r="L383" s="183"/>
      <c r="M383" s="183"/>
      <c r="N383" s="183"/>
      <c r="O383" s="183"/>
      <c r="P383" s="184"/>
      <c r="Q383" s="105"/>
    </row>
    <row r="384" spans="1:17" s="114" customFormat="1" ht="27" customHeight="1">
      <c r="A384" s="182" t="s">
        <v>276</v>
      </c>
      <c r="B384" s="183"/>
      <c r="C384" s="183"/>
      <c r="D384" s="183"/>
      <c r="E384" s="183"/>
      <c r="F384" s="183"/>
      <c r="G384" s="183"/>
      <c r="H384" s="183"/>
      <c r="I384" s="183"/>
      <c r="J384" s="183"/>
      <c r="K384" s="183"/>
      <c r="L384" s="183"/>
      <c r="M384" s="183"/>
      <c r="N384" s="106">
        <f>N405</f>
        <v>629642</v>
      </c>
      <c r="O384" s="109"/>
      <c r="P384" s="110"/>
      <c r="Q384" s="105"/>
    </row>
    <row r="385" spans="1:17" s="114" customFormat="1" ht="19.5" customHeight="1">
      <c r="A385" s="187" t="s">
        <v>202</v>
      </c>
      <c r="B385" s="188"/>
      <c r="C385" s="188"/>
      <c r="D385" s="188"/>
      <c r="E385" s="188"/>
      <c r="F385" s="188"/>
      <c r="G385" s="188"/>
      <c r="H385" s="188"/>
      <c r="I385" s="188"/>
      <c r="J385" s="188"/>
      <c r="K385" s="188"/>
      <c r="L385" s="188"/>
      <c r="M385" s="188"/>
      <c r="N385" s="188"/>
      <c r="O385" s="188"/>
      <c r="P385" s="189"/>
      <c r="Q385" s="105"/>
    </row>
    <row r="386" spans="1:17" s="114" customFormat="1">
      <c r="A386" s="196"/>
      <c r="B386" s="187" t="s">
        <v>112</v>
      </c>
      <c r="C386" s="188"/>
      <c r="D386" s="188"/>
      <c r="E386" s="188"/>
      <c r="F386" s="188"/>
      <c r="G386" s="188"/>
      <c r="H386" s="188"/>
      <c r="I386" s="188"/>
      <c r="J386" s="188"/>
      <c r="K386" s="188"/>
      <c r="L386" s="188"/>
      <c r="M386" s="188"/>
      <c r="N386" s="188"/>
      <c r="O386" s="188"/>
      <c r="P386" s="189"/>
      <c r="Q386" s="105"/>
    </row>
    <row r="387" spans="1:17" s="114" customFormat="1">
      <c r="A387" s="197"/>
      <c r="B387" s="228"/>
      <c r="C387" s="193" t="s">
        <v>113</v>
      </c>
      <c r="D387" s="194"/>
      <c r="E387" s="194"/>
      <c r="F387" s="194"/>
      <c r="G387" s="194"/>
      <c r="H387" s="194"/>
      <c r="I387" s="194"/>
      <c r="J387" s="194"/>
      <c r="K387" s="194"/>
      <c r="L387" s="194"/>
      <c r="M387" s="194"/>
      <c r="N387" s="194"/>
      <c r="O387" s="194"/>
      <c r="P387" s="195"/>
      <c r="Q387" s="105"/>
    </row>
    <row r="388" spans="1:17" s="114" customFormat="1">
      <c r="A388" s="197"/>
      <c r="B388" s="353"/>
      <c r="C388" s="193" t="s">
        <v>300</v>
      </c>
      <c r="D388" s="194"/>
      <c r="E388" s="194"/>
      <c r="F388" s="194"/>
      <c r="G388" s="194"/>
      <c r="H388" s="194"/>
      <c r="I388" s="194"/>
      <c r="J388" s="194"/>
      <c r="K388" s="194"/>
      <c r="L388" s="194"/>
      <c r="M388" s="194"/>
      <c r="N388" s="194"/>
      <c r="O388" s="194"/>
      <c r="P388" s="195"/>
      <c r="Q388" s="105"/>
    </row>
    <row r="389" spans="1:17" s="114" customFormat="1">
      <c r="A389" s="197"/>
      <c r="B389" s="353"/>
      <c r="C389" s="193" t="s">
        <v>115</v>
      </c>
      <c r="D389" s="194"/>
      <c r="E389" s="194"/>
      <c r="F389" s="194"/>
      <c r="G389" s="194"/>
      <c r="H389" s="194"/>
      <c r="I389" s="194"/>
      <c r="J389" s="194"/>
      <c r="K389" s="194"/>
      <c r="L389" s="194"/>
      <c r="M389" s="194"/>
      <c r="N389" s="194"/>
      <c r="O389" s="194"/>
      <c r="P389" s="195"/>
      <c r="Q389" s="105"/>
    </row>
    <row r="390" spans="1:17" s="114" customFormat="1">
      <c r="A390" s="197"/>
      <c r="B390" s="353"/>
      <c r="C390" s="193" t="s">
        <v>207</v>
      </c>
      <c r="D390" s="194"/>
      <c r="E390" s="194"/>
      <c r="F390" s="194"/>
      <c r="G390" s="194"/>
      <c r="H390" s="194"/>
      <c r="I390" s="194"/>
      <c r="J390" s="194"/>
      <c r="K390" s="194"/>
      <c r="L390" s="194"/>
      <c r="M390" s="194"/>
      <c r="N390" s="194"/>
      <c r="O390" s="194"/>
      <c r="P390" s="195"/>
      <c r="Q390" s="105"/>
    </row>
    <row r="391" spans="1:17" s="114" customFormat="1">
      <c r="A391" s="197"/>
      <c r="B391" s="353"/>
      <c r="C391" s="193" t="s">
        <v>116</v>
      </c>
      <c r="D391" s="194"/>
      <c r="E391" s="194"/>
      <c r="F391" s="194"/>
      <c r="G391" s="194"/>
      <c r="H391" s="194"/>
      <c r="I391" s="194"/>
      <c r="J391" s="194"/>
      <c r="K391" s="194"/>
      <c r="L391" s="194"/>
      <c r="M391" s="194"/>
      <c r="N391" s="194"/>
      <c r="O391" s="194"/>
      <c r="P391" s="195"/>
      <c r="Q391" s="105"/>
    </row>
    <row r="392" spans="1:17" s="114" customFormat="1">
      <c r="A392" s="197"/>
      <c r="B392" s="353"/>
      <c r="C392" s="16" t="s">
        <v>117</v>
      </c>
      <c r="D392" s="16"/>
      <c r="E392" s="16"/>
      <c r="F392" s="16"/>
      <c r="G392" s="16"/>
      <c r="H392" s="16"/>
      <c r="I392" s="16"/>
      <c r="J392" s="16"/>
      <c r="K392" s="16"/>
      <c r="L392" s="16"/>
      <c r="M392" s="16"/>
      <c r="N392" s="16"/>
      <c r="O392" s="16"/>
      <c r="P392" s="95"/>
      <c r="Q392" s="105"/>
    </row>
    <row r="393" spans="1:17" s="114" customFormat="1">
      <c r="A393" s="197"/>
      <c r="B393" s="353"/>
      <c r="C393" s="193" t="s">
        <v>299</v>
      </c>
      <c r="D393" s="194"/>
      <c r="E393" s="194"/>
      <c r="F393" s="194"/>
      <c r="G393" s="194"/>
      <c r="H393" s="194"/>
      <c r="I393" s="194"/>
      <c r="J393" s="194"/>
      <c r="K393" s="194"/>
      <c r="L393" s="194"/>
      <c r="M393" s="194"/>
      <c r="N393" s="194"/>
      <c r="O393" s="194"/>
      <c r="P393" s="195"/>
      <c r="Q393" s="105"/>
    </row>
    <row r="394" spans="1:17" s="114" customFormat="1">
      <c r="A394" s="197"/>
      <c r="B394" s="353"/>
      <c r="C394" s="193" t="s">
        <v>118</v>
      </c>
      <c r="D394" s="194"/>
      <c r="E394" s="194"/>
      <c r="F394" s="194"/>
      <c r="G394" s="194"/>
      <c r="H394" s="194"/>
      <c r="I394" s="194"/>
      <c r="J394" s="194"/>
      <c r="K394" s="194"/>
      <c r="L394" s="194"/>
      <c r="M394" s="194"/>
      <c r="N394" s="194"/>
      <c r="O394" s="194"/>
      <c r="P394" s="195"/>
      <c r="Q394" s="105"/>
    </row>
    <row r="395" spans="1:17" s="114" customFormat="1">
      <c r="A395" s="197"/>
      <c r="B395" s="353"/>
      <c r="C395" s="313" t="s">
        <v>119</v>
      </c>
      <c r="D395" s="314"/>
      <c r="E395" s="314"/>
      <c r="F395" s="314"/>
      <c r="G395" s="314"/>
      <c r="H395" s="314"/>
      <c r="I395" s="314"/>
      <c r="J395" s="314"/>
      <c r="K395" s="314"/>
      <c r="L395" s="314"/>
      <c r="M395" s="314"/>
      <c r="N395" s="314"/>
      <c r="O395" s="314"/>
      <c r="P395" s="315"/>
      <c r="Q395" s="105"/>
    </row>
    <row r="396" spans="1:17" s="114" customFormat="1">
      <c r="A396" s="197"/>
      <c r="B396" s="353"/>
      <c r="C396" s="313" t="s">
        <v>120</v>
      </c>
      <c r="D396" s="314"/>
      <c r="E396" s="314"/>
      <c r="F396" s="314"/>
      <c r="G396" s="314"/>
      <c r="H396" s="314"/>
      <c r="I396" s="314"/>
      <c r="J396" s="314"/>
      <c r="K396" s="314"/>
      <c r="L396" s="314"/>
      <c r="M396" s="314"/>
      <c r="N396" s="314"/>
      <c r="O396" s="314"/>
      <c r="P396" s="315"/>
      <c r="Q396" s="105"/>
    </row>
    <row r="397" spans="1:17" s="114" customFormat="1">
      <c r="A397" s="197"/>
      <c r="B397" s="353"/>
      <c r="C397" s="313" t="s">
        <v>121</v>
      </c>
      <c r="D397" s="314"/>
      <c r="E397" s="314"/>
      <c r="F397" s="314"/>
      <c r="G397" s="314"/>
      <c r="H397" s="314"/>
      <c r="I397" s="314"/>
      <c r="J397" s="314"/>
      <c r="K397" s="314"/>
      <c r="L397" s="314"/>
      <c r="M397" s="314"/>
      <c r="N397" s="314"/>
      <c r="O397" s="314"/>
      <c r="P397" s="315"/>
      <c r="Q397" s="105"/>
    </row>
    <row r="398" spans="1:17" s="114" customFormat="1">
      <c r="A398" s="197"/>
      <c r="B398" s="353"/>
      <c r="C398" s="313" t="s">
        <v>122</v>
      </c>
      <c r="D398" s="314"/>
      <c r="E398" s="314"/>
      <c r="F398" s="314"/>
      <c r="G398" s="314"/>
      <c r="H398" s="314"/>
      <c r="I398" s="314"/>
      <c r="J398" s="314"/>
      <c r="K398" s="314"/>
      <c r="L398" s="314"/>
      <c r="M398" s="314"/>
      <c r="N398" s="314"/>
      <c r="O398" s="314"/>
      <c r="P398" s="315"/>
      <c r="Q398" s="105"/>
    </row>
    <row r="399" spans="1:17" s="114" customFormat="1">
      <c r="A399" s="197"/>
      <c r="B399" s="353"/>
      <c r="C399" s="313" t="s">
        <v>135</v>
      </c>
      <c r="D399" s="314"/>
      <c r="E399" s="314"/>
      <c r="F399" s="314"/>
      <c r="G399" s="314"/>
      <c r="H399" s="314"/>
      <c r="I399" s="314"/>
      <c r="J399" s="314"/>
      <c r="K399" s="314"/>
      <c r="L399" s="314"/>
      <c r="M399" s="314"/>
      <c r="N399" s="314"/>
      <c r="O399" s="314"/>
      <c r="P399" s="315"/>
      <c r="Q399" s="105"/>
    </row>
    <row r="400" spans="1:17" s="114" customFormat="1">
      <c r="A400" s="198"/>
      <c r="B400" s="229"/>
      <c r="C400" s="313" t="s">
        <v>123</v>
      </c>
      <c r="D400" s="314"/>
      <c r="E400" s="314"/>
      <c r="F400" s="314"/>
      <c r="G400" s="314"/>
      <c r="H400" s="314"/>
      <c r="I400" s="314"/>
      <c r="J400" s="314"/>
      <c r="K400" s="314"/>
      <c r="L400" s="314"/>
      <c r="M400" s="314"/>
      <c r="N400" s="314"/>
      <c r="O400" s="314"/>
      <c r="P400" s="315"/>
      <c r="Q400" s="105"/>
    </row>
    <row r="401" spans="1:17" s="114" customFormat="1">
      <c r="A401" s="415" t="s">
        <v>114</v>
      </c>
      <c r="B401" s="416"/>
      <c r="C401" s="416"/>
      <c r="D401" s="416"/>
      <c r="E401" s="416"/>
      <c r="F401" s="416"/>
      <c r="G401" s="416"/>
      <c r="H401" s="416"/>
      <c r="I401" s="416"/>
      <c r="J401" s="416"/>
      <c r="K401" s="416"/>
      <c r="L401" s="416"/>
      <c r="M401" s="416"/>
      <c r="N401" s="416"/>
      <c r="O401" s="416"/>
      <c r="P401" s="417"/>
      <c r="Q401" s="105"/>
    </row>
    <row r="402" spans="1:17" s="114" customFormat="1">
      <c r="A402" s="431"/>
      <c r="B402" s="426"/>
      <c r="C402" s="415" t="s">
        <v>138</v>
      </c>
      <c r="D402" s="416"/>
      <c r="E402" s="416"/>
      <c r="F402" s="416"/>
      <c r="G402" s="416"/>
      <c r="H402" s="416"/>
      <c r="I402" s="416"/>
      <c r="J402" s="416"/>
      <c r="K402" s="416"/>
      <c r="L402" s="416"/>
      <c r="M402" s="416"/>
      <c r="N402" s="416"/>
      <c r="O402" s="416"/>
      <c r="P402" s="417"/>
      <c r="Q402" s="105"/>
    </row>
    <row r="403" spans="1:17" s="114" customFormat="1">
      <c r="A403" s="431"/>
      <c r="B403" s="427"/>
      <c r="C403" s="313" t="s">
        <v>136</v>
      </c>
      <c r="D403" s="314"/>
      <c r="E403" s="314"/>
      <c r="F403" s="314"/>
      <c r="G403" s="314"/>
      <c r="H403" s="314"/>
      <c r="I403" s="314"/>
      <c r="J403" s="314"/>
      <c r="K403" s="314"/>
      <c r="L403" s="314"/>
      <c r="M403" s="314"/>
      <c r="N403" s="314"/>
      <c r="O403" s="314"/>
      <c r="P403" s="315"/>
      <c r="Q403" s="105"/>
    </row>
    <row r="404" spans="1:17" s="114" customFormat="1">
      <c r="A404" s="431"/>
      <c r="B404" s="428"/>
      <c r="C404" s="313" t="s">
        <v>137</v>
      </c>
      <c r="D404" s="314"/>
      <c r="E404" s="314"/>
      <c r="F404" s="314"/>
      <c r="G404" s="314"/>
      <c r="H404" s="314"/>
      <c r="I404" s="314"/>
      <c r="J404" s="314"/>
      <c r="K404" s="314"/>
      <c r="L404" s="314"/>
      <c r="M404" s="314"/>
      <c r="N404" s="314"/>
      <c r="O404" s="314"/>
      <c r="P404" s="315"/>
      <c r="Q404" s="105"/>
    </row>
    <row r="405" spans="1:17" s="114" customFormat="1" ht="402.75" customHeight="1">
      <c r="A405" s="61" t="s">
        <v>155</v>
      </c>
      <c r="B405" s="78"/>
      <c r="C405" s="84" t="s">
        <v>429</v>
      </c>
      <c r="D405" s="64" t="s">
        <v>165</v>
      </c>
      <c r="E405" s="64" t="s">
        <v>203</v>
      </c>
      <c r="F405" s="132">
        <v>-10.56</v>
      </c>
      <c r="G405" s="133">
        <v>4</v>
      </c>
      <c r="H405" s="134" t="s">
        <v>78</v>
      </c>
      <c r="I405" s="135" t="s">
        <v>78</v>
      </c>
      <c r="J405" s="81" t="s">
        <v>111</v>
      </c>
      <c r="K405" s="87">
        <v>1586578</v>
      </c>
      <c r="L405" s="87">
        <v>1586578</v>
      </c>
      <c r="M405" s="87">
        <v>629642</v>
      </c>
      <c r="N405" s="87">
        <v>629642</v>
      </c>
      <c r="O405" s="87" t="s">
        <v>78</v>
      </c>
      <c r="P405" s="136" t="s">
        <v>78</v>
      </c>
      <c r="Q405" s="105"/>
    </row>
    <row r="406" spans="1:17" s="114" customFormat="1" ht="25.5" customHeight="1">
      <c r="A406" s="185" t="s">
        <v>92</v>
      </c>
      <c r="B406" s="186"/>
      <c r="C406" s="186"/>
      <c r="D406" s="186"/>
      <c r="E406" s="186"/>
      <c r="F406" s="186"/>
      <c r="G406" s="186"/>
      <c r="H406" s="186"/>
      <c r="I406" s="186"/>
      <c r="J406" s="186"/>
      <c r="K406" s="186"/>
      <c r="L406" s="186"/>
      <c r="M406" s="186"/>
      <c r="N406" s="186"/>
      <c r="O406" s="186"/>
      <c r="P406" s="227"/>
      <c r="Q406" s="105"/>
    </row>
    <row r="407" spans="1:17" s="114" customFormat="1" ht="27" customHeight="1">
      <c r="A407" s="182" t="s">
        <v>403</v>
      </c>
      <c r="B407" s="183"/>
      <c r="C407" s="183"/>
      <c r="D407" s="183"/>
      <c r="E407" s="183"/>
      <c r="F407" s="183"/>
      <c r="G407" s="183"/>
      <c r="H407" s="183"/>
      <c r="I407" s="183"/>
      <c r="J407" s="183"/>
      <c r="K407" s="183"/>
      <c r="L407" s="183"/>
      <c r="M407" s="183"/>
      <c r="N407" s="183"/>
      <c r="O407" s="183"/>
      <c r="P407" s="184"/>
      <c r="Q407" s="105"/>
    </row>
    <row r="408" spans="1:17" s="114" customFormat="1" ht="27" customHeight="1">
      <c r="A408" s="182" t="s">
        <v>284</v>
      </c>
      <c r="B408" s="183"/>
      <c r="C408" s="183"/>
      <c r="D408" s="183"/>
      <c r="E408" s="183"/>
      <c r="F408" s="183"/>
      <c r="G408" s="183"/>
      <c r="H408" s="183"/>
      <c r="I408" s="183"/>
      <c r="J408" s="183"/>
      <c r="K408" s="183"/>
      <c r="L408" s="183"/>
      <c r="M408" s="183"/>
      <c r="N408" s="106">
        <f>N415</f>
        <v>25000</v>
      </c>
      <c r="O408" s="127"/>
      <c r="P408" s="128"/>
      <c r="Q408" s="105"/>
    </row>
    <row r="409" spans="1:17" s="114" customFormat="1" ht="24.75" customHeight="1">
      <c r="A409" s="295" t="s">
        <v>47</v>
      </c>
      <c r="B409" s="296"/>
      <c r="C409" s="296"/>
      <c r="D409" s="296"/>
      <c r="E409" s="296"/>
      <c r="F409" s="296"/>
      <c r="G409" s="296"/>
      <c r="H409" s="296"/>
      <c r="I409" s="296"/>
      <c r="J409" s="296"/>
      <c r="K409" s="296"/>
      <c r="L409" s="296"/>
      <c r="M409" s="296"/>
      <c r="N409" s="296"/>
      <c r="O409" s="296"/>
      <c r="P409" s="297"/>
      <c r="Q409" s="105"/>
    </row>
    <row r="410" spans="1:17" s="114" customFormat="1" ht="17.25" customHeight="1">
      <c r="A410" s="421"/>
      <c r="B410" s="263" t="s">
        <v>49</v>
      </c>
      <c r="C410" s="264"/>
      <c r="D410" s="264"/>
      <c r="E410" s="264"/>
      <c r="F410" s="264"/>
      <c r="G410" s="264"/>
      <c r="H410" s="264"/>
      <c r="I410" s="264"/>
      <c r="J410" s="264"/>
      <c r="K410" s="264"/>
      <c r="L410" s="264"/>
      <c r="M410" s="264"/>
      <c r="N410" s="264"/>
      <c r="O410" s="264"/>
      <c r="P410" s="265"/>
      <c r="Q410" s="105"/>
    </row>
    <row r="411" spans="1:17" s="114" customFormat="1" ht="21" customHeight="1">
      <c r="A411" s="421"/>
      <c r="B411" s="430"/>
      <c r="C411" s="263" t="s">
        <v>166</v>
      </c>
      <c r="D411" s="264"/>
      <c r="E411" s="264"/>
      <c r="F411" s="264"/>
      <c r="G411" s="264"/>
      <c r="H411" s="264"/>
      <c r="I411" s="264"/>
      <c r="J411" s="264"/>
      <c r="K411" s="264"/>
      <c r="L411" s="264"/>
      <c r="M411" s="264"/>
      <c r="N411" s="264"/>
      <c r="O411" s="264"/>
      <c r="P411" s="265"/>
      <c r="Q411" s="105"/>
    </row>
    <row r="412" spans="1:17" s="114" customFormat="1">
      <c r="A412" s="421"/>
      <c r="B412" s="430"/>
      <c r="C412" s="263" t="s">
        <v>34</v>
      </c>
      <c r="D412" s="264"/>
      <c r="E412" s="264"/>
      <c r="F412" s="264"/>
      <c r="G412" s="264"/>
      <c r="H412" s="264"/>
      <c r="I412" s="264"/>
      <c r="J412" s="264"/>
      <c r="K412" s="264"/>
      <c r="L412" s="264"/>
      <c r="M412" s="264"/>
      <c r="N412" s="264"/>
      <c r="O412" s="264"/>
      <c r="P412" s="265"/>
      <c r="Q412" s="105"/>
    </row>
    <row r="413" spans="1:17" s="114" customFormat="1" ht="66" customHeight="1">
      <c r="A413" s="204" t="s">
        <v>177</v>
      </c>
      <c r="B413" s="430"/>
      <c r="C413" s="429" t="s">
        <v>460</v>
      </c>
      <c r="D413" s="309" t="s">
        <v>100</v>
      </c>
      <c r="E413" s="309" t="s">
        <v>297</v>
      </c>
      <c r="F413" s="422">
        <v>18</v>
      </c>
      <c r="G413" s="422">
        <v>25</v>
      </c>
      <c r="H413" s="422">
        <v>25</v>
      </c>
      <c r="I413" s="422">
        <v>25</v>
      </c>
      <c r="J413" s="218" t="s">
        <v>77</v>
      </c>
      <c r="K413" s="175">
        <v>2877700</v>
      </c>
      <c r="L413" s="175">
        <v>2877700</v>
      </c>
      <c r="M413" s="90">
        <v>2767600</v>
      </c>
      <c r="N413" s="88">
        <v>307000</v>
      </c>
      <c r="O413" s="90">
        <v>624600</v>
      </c>
      <c r="P413" s="87">
        <v>788000</v>
      </c>
      <c r="Q413" s="105"/>
    </row>
    <row r="414" spans="1:17" s="114" customFormat="1" ht="27" customHeight="1">
      <c r="A414" s="204"/>
      <c r="B414" s="430"/>
      <c r="C414" s="429"/>
      <c r="D414" s="309"/>
      <c r="E414" s="309"/>
      <c r="F414" s="279"/>
      <c r="G414" s="279"/>
      <c r="H414" s="279"/>
      <c r="I414" s="279"/>
      <c r="J414" s="219"/>
      <c r="K414" s="176"/>
      <c r="L414" s="176"/>
      <c r="M414" s="423" t="s">
        <v>188</v>
      </c>
      <c r="N414" s="424"/>
      <c r="O414" s="424"/>
      <c r="P414" s="425"/>
      <c r="Q414" s="105"/>
    </row>
    <row r="415" spans="1:17" s="114" customFormat="1" ht="115.5" customHeight="1">
      <c r="A415" s="204"/>
      <c r="B415" s="430"/>
      <c r="C415" s="429"/>
      <c r="D415" s="309"/>
      <c r="E415" s="309"/>
      <c r="F415" s="279"/>
      <c r="G415" s="279"/>
      <c r="H415" s="279"/>
      <c r="I415" s="279"/>
      <c r="J415" s="220"/>
      <c r="K415" s="177"/>
      <c r="L415" s="177"/>
      <c r="M415" s="54">
        <v>62600</v>
      </c>
      <c r="N415" s="54">
        <v>25000</v>
      </c>
      <c r="O415" s="54">
        <v>19600</v>
      </c>
      <c r="P415" s="87">
        <v>10000</v>
      </c>
      <c r="Q415" s="105"/>
    </row>
    <row r="416" spans="1:17" s="114" customFormat="1" ht="27" customHeight="1">
      <c r="A416" s="185" t="s">
        <v>443</v>
      </c>
      <c r="B416" s="186"/>
      <c r="C416" s="186"/>
      <c r="D416" s="186"/>
      <c r="E416" s="186"/>
      <c r="F416" s="186"/>
      <c r="G416" s="186"/>
      <c r="H416" s="186"/>
      <c r="I416" s="186"/>
      <c r="J416" s="186"/>
      <c r="K416" s="186"/>
      <c r="L416" s="186"/>
      <c r="M416" s="186"/>
      <c r="N416" s="186"/>
      <c r="O416" s="186"/>
      <c r="P416" s="227"/>
      <c r="Q416" s="105"/>
    </row>
    <row r="417" spans="1:17" s="114" customFormat="1" ht="27" customHeight="1">
      <c r="A417" s="182" t="s">
        <v>404</v>
      </c>
      <c r="B417" s="183"/>
      <c r="C417" s="183"/>
      <c r="D417" s="183"/>
      <c r="E417" s="183"/>
      <c r="F417" s="183"/>
      <c r="G417" s="183"/>
      <c r="H417" s="183"/>
      <c r="I417" s="183"/>
      <c r="J417" s="183"/>
      <c r="K417" s="183"/>
      <c r="L417" s="183"/>
      <c r="M417" s="183"/>
      <c r="N417" s="183"/>
      <c r="O417" s="183"/>
      <c r="P417" s="184"/>
      <c r="Q417" s="105"/>
    </row>
    <row r="418" spans="1:17" s="114" customFormat="1" ht="23.25" customHeight="1">
      <c r="A418" s="182" t="s">
        <v>284</v>
      </c>
      <c r="B418" s="183"/>
      <c r="C418" s="183"/>
      <c r="D418" s="183"/>
      <c r="E418" s="183"/>
      <c r="F418" s="183"/>
      <c r="G418" s="183"/>
      <c r="H418" s="183"/>
      <c r="I418" s="183"/>
      <c r="J418" s="183"/>
      <c r="K418" s="183"/>
      <c r="L418" s="183"/>
      <c r="M418" s="183"/>
      <c r="N418" s="106">
        <f>N424</f>
        <v>25000</v>
      </c>
      <c r="O418" s="127"/>
      <c r="P418" s="128"/>
      <c r="Q418" s="105"/>
    </row>
    <row r="419" spans="1:17" s="114" customFormat="1">
      <c r="A419" s="295" t="s">
        <v>169</v>
      </c>
      <c r="B419" s="296"/>
      <c r="C419" s="296"/>
      <c r="D419" s="296"/>
      <c r="E419" s="296"/>
      <c r="F419" s="296"/>
      <c r="G419" s="296"/>
      <c r="H419" s="296"/>
      <c r="I419" s="296"/>
      <c r="J419" s="296"/>
      <c r="K419" s="296"/>
      <c r="L419" s="296"/>
      <c r="M419" s="296"/>
      <c r="N419" s="296"/>
      <c r="O419" s="296"/>
      <c r="P419" s="297"/>
      <c r="Q419" s="105"/>
    </row>
    <row r="420" spans="1:17" s="114" customFormat="1">
      <c r="A420" s="292"/>
      <c r="B420" s="263" t="s">
        <v>170</v>
      </c>
      <c r="C420" s="264"/>
      <c r="D420" s="264"/>
      <c r="E420" s="264"/>
      <c r="F420" s="264"/>
      <c r="G420" s="264"/>
      <c r="H420" s="264"/>
      <c r="I420" s="264"/>
      <c r="J420" s="264"/>
      <c r="K420" s="264"/>
      <c r="L420" s="264"/>
      <c r="M420" s="264"/>
      <c r="N420" s="264"/>
      <c r="O420" s="264"/>
      <c r="P420" s="265"/>
      <c r="Q420" s="105"/>
    </row>
    <row r="421" spans="1:17" s="114" customFormat="1">
      <c r="A421" s="293"/>
      <c r="B421" s="137"/>
      <c r="C421" s="263" t="s">
        <v>171</v>
      </c>
      <c r="D421" s="264"/>
      <c r="E421" s="264"/>
      <c r="F421" s="264"/>
      <c r="G421" s="264"/>
      <c r="H421" s="264"/>
      <c r="I421" s="264"/>
      <c r="J421" s="264"/>
      <c r="K421" s="264"/>
      <c r="L421" s="264"/>
      <c r="M421" s="264"/>
      <c r="N421" s="264"/>
      <c r="O421" s="264"/>
      <c r="P421" s="265"/>
      <c r="Q421" s="105"/>
    </row>
    <row r="422" spans="1:17" s="114" customFormat="1" ht="68.25" customHeight="1">
      <c r="A422" s="218" t="s">
        <v>176</v>
      </c>
      <c r="B422" s="300"/>
      <c r="C422" s="302" t="s">
        <v>298</v>
      </c>
      <c r="D422" s="221" t="s">
        <v>172</v>
      </c>
      <c r="E422" s="221" t="s">
        <v>187</v>
      </c>
      <c r="F422" s="418">
        <v>11</v>
      </c>
      <c r="G422" s="418">
        <v>44</v>
      </c>
      <c r="H422" s="418">
        <v>44</v>
      </c>
      <c r="I422" s="418">
        <v>44</v>
      </c>
      <c r="J422" s="218" t="s">
        <v>151</v>
      </c>
      <c r="K422" s="175">
        <v>165000</v>
      </c>
      <c r="L422" s="175">
        <v>165000</v>
      </c>
      <c r="M422" s="56">
        <v>115000</v>
      </c>
      <c r="N422" s="59">
        <v>36000</v>
      </c>
      <c r="O422" s="59">
        <v>36000</v>
      </c>
      <c r="P422" s="58">
        <v>43000</v>
      </c>
      <c r="Q422" s="105"/>
    </row>
    <row r="423" spans="1:17" s="114" customFormat="1" ht="27" customHeight="1">
      <c r="A423" s="219"/>
      <c r="B423" s="333"/>
      <c r="C423" s="339"/>
      <c r="D423" s="222"/>
      <c r="E423" s="222"/>
      <c r="F423" s="419"/>
      <c r="G423" s="419"/>
      <c r="H423" s="419"/>
      <c r="I423" s="419"/>
      <c r="J423" s="219"/>
      <c r="K423" s="176"/>
      <c r="L423" s="176"/>
      <c r="M423" s="423" t="s">
        <v>188</v>
      </c>
      <c r="N423" s="424"/>
      <c r="O423" s="424"/>
      <c r="P423" s="425"/>
      <c r="Q423" s="105"/>
    </row>
    <row r="424" spans="1:17" s="114" customFormat="1" ht="124.5" customHeight="1">
      <c r="A424" s="220"/>
      <c r="B424" s="301"/>
      <c r="C424" s="303"/>
      <c r="D424" s="223"/>
      <c r="E424" s="223"/>
      <c r="F424" s="420"/>
      <c r="G424" s="420"/>
      <c r="H424" s="420"/>
      <c r="I424" s="420"/>
      <c r="J424" s="220"/>
      <c r="K424" s="177"/>
      <c r="L424" s="177"/>
      <c r="M424" s="57">
        <v>80000</v>
      </c>
      <c r="N424" s="60">
        <v>25000</v>
      </c>
      <c r="O424" s="60">
        <v>25000</v>
      </c>
      <c r="P424" s="55">
        <v>30000</v>
      </c>
      <c r="Q424" s="105"/>
    </row>
    <row r="425" spans="1:17" s="114" customFormat="1" ht="27" customHeight="1">
      <c r="A425" s="185" t="s">
        <v>133</v>
      </c>
      <c r="B425" s="186"/>
      <c r="C425" s="186"/>
      <c r="D425" s="186"/>
      <c r="E425" s="186"/>
      <c r="F425" s="186"/>
      <c r="G425" s="186"/>
      <c r="H425" s="186"/>
      <c r="I425" s="186"/>
      <c r="J425" s="186"/>
      <c r="K425" s="186"/>
      <c r="L425" s="186"/>
      <c r="M425" s="186"/>
      <c r="N425" s="186"/>
      <c r="O425" s="186"/>
      <c r="P425" s="227"/>
      <c r="Q425" s="105"/>
    </row>
    <row r="426" spans="1:17" s="114" customFormat="1" ht="27" customHeight="1">
      <c r="A426" s="182" t="s">
        <v>405</v>
      </c>
      <c r="B426" s="183"/>
      <c r="C426" s="183"/>
      <c r="D426" s="183"/>
      <c r="E426" s="183"/>
      <c r="F426" s="183"/>
      <c r="G426" s="183"/>
      <c r="H426" s="183"/>
      <c r="I426" s="183"/>
      <c r="J426" s="183"/>
      <c r="K426" s="183"/>
      <c r="L426" s="183"/>
      <c r="M426" s="183"/>
      <c r="N426" s="183"/>
      <c r="O426" s="183"/>
      <c r="P426" s="184"/>
      <c r="Q426" s="105"/>
    </row>
    <row r="427" spans="1:17" s="114" customFormat="1" ht="24.75" customHeight="1">
      <c r="A427" s="182" t="s">
        <v>283</v>
      </c>
      <c r="B427" s="183"/>
      <c r="C427" s="183"/>
      <c r="D427" s="183"/>
      <c r="E427" s="183"/>
      <c r="F427" s="183"/>
      <c r="G427" s="183"/>
      <c r="H427" s="183"/>
      <c r="I427" s="183"/>
      <c r="J427" s="183"/>
      <c r="K427" s="183"/>
      <c r="L427" s="183"/>
      <c r="M427" s="183"/>
      <c r="N427" s="106">
        <f>N434+N442+N443</f>
        <v>550000</v>
      </c>
      <c r="O427" s="127"/>
      <c r="P427" s="128"/>
      <c r="Q427" s="105"/>
    </row>
    <row r="428" spans="1:17" s="114" customFormat="1" ht="21" customHeight="1">
      <c r="A428" s="187" t="s">
        <v>9</v>
      </c>
      <c r="B428" s="188"/>
      <c r="C428" s="188"/>
      <c r="D428" s="188"/>
      <c r="E428" s="188"/>
      <c r="F428" s="188"/>
      <c r="G428" s="188"/>
      <c r="H428" s="188"/>
      <c r="I428" s="188"/>
      <c r="J428" s="188"/>
      <c r="K428" s="188"/>
      <c r="L428" s="188"/>
      <c r="M428" s="188"/>
      <c r="N428" s="188"/>
      <c r="O428" s="188"/>
      <c r="P428" s="189"/>
      <c r="Q428" s="105"/>
    </row>
    <row r="429" spans="1:17" s="114" customFormat="1" ht="21" customHeight="1">
      <c r="A429" s="439"/>
      <c r="B429" s="187" t="s">
        <v>73</v>
      </c>
      <c r="C429" s="188"/>
      <c r="D429" s="188"/>
      <c r="E429" s="188"/>
      <c r="F429" s="188"/>
      <c r="G429" s="188"/>
      <c r="H429" s="188"/>
      <c r="I429" s="188"/>
      <c r="J429" s="188"/>
      <c r="K429" s="188"/>
      <c r="L429" s="188"/>
      <c r="M429" s="188"/>
      <c r="N429" s="188"/>
      <c r="O429" s="188"/>
      <c r="P429" s="189"/>
      <c r="Q429" s="105"/>
    </row>
    <row r="430" spans="1:17" s="114" customFormat="1" ht="21" customHeight="1">
      <c r="A430" s="439"/>
      <c r="B430" s="430"/>
      <c r="C430" s="193" t="s">
        <v>139</v>
      </c>
      <c r="D430" s="194"/>
      <c r="E430" s="194"/>
      <c r="F430" s="194"/>
      <c r="G430" s="194"/>
      <c r="H430" s="194"/>
      <c r="I430" s="194"/>
      <c r="J430" s="194"/>
      <c r="K430" s="194"/>
      <c r="L430" s="194"/>
      <c r="M430" s="194"/>
      <c r="N430" s="194"/>
      <c r="O430" s="194"/>
      <c r="P430" s="195"/>
      <c r="Q430" s="105"/>
    </row>
    <row r="431" spans="1:17" s="114" customFormat="1" ht="21" customHeight="1">
      <c r="A431" s="439"/>
      <c r="B431" s="430"/>
      <c r="C431" s="193" t="s">
        <v>140</v>
      </c>
      <c r="D431" s="194"/>
      <c r="E431" s="194"/>
      <c r="F431" s="194"/>
      <c r="G431" s="194"/>
      <c r="H431" s="194"/>
      <c r="I431" s="194"/>
      <c r="J431" s="194"/>
      <c r="K431" s="194"/>
      <c r="L431" s="194"/>
      <c r="M431" s="194"/>
      <c r="N431" s="194"/>
      <c r="O431" s="194"/>
      <c r="P431" s="195"/>
      <c r="Q431" s="105"/>
    </row>
    <row r="432" spans="1:17" s="114" customFormat="1" ht="27" customHeight="1">
      <c r="A432" s="204" t="s">
        <v>251</v>
      </c>
      <c r="B432" s="325"/>
      <c r="C432" s="242" t="s">
        <v>406</v>
      </c>
      <c r="D432" s="199" t="s">
        <v>208</v>
      </c>
      <c r="E432" s="199" t="s">
        <v>132</v>
      </c>
      <c r="F432" s="213">
        <v>0.63700000000000001</v>
      </c>
      <c r="G432" s="205">
        <v>0.5</v>
      </c>
      <c r="H432" s="205">
        <v>0.5</v>
      </c>
      <c r="I432" s="205" t="s">
        <v>78</v>
      </c>
      <c r="J432" s="204" t="s">
        <v>79</v>
      </c>
      <c r="K432" s="181">
        <v>249441</v>
      </c>
      <c r="L432" s="203">
        <v>249441</v>
      </c>
      <c r="M432" s="138">
        <v>99776</v>
      </c>
      <c r="N432" s="58">
        <v>49888</v>
      </c>
      <c r="O432" s="58">
        <v>49888</v>
      </c>
      <c r="P432" s="58" t="s">
        <v>78</v>
      </c>
      <c r="Q432" s="105"/>
    </row>
    <row r="433" spans="1:17" s="114" customFormat="1" ht="27" customHeight="1">
      <c r="A433" s="204"/>
      <c r="B433" s="326"/>
      <c r="C433" s="290"/>
      <c r="D433" s="199"/>
      <c r="E433" s="199"/>
      <c r="F433" s="213"/>
      <c r="G433" s="205"/>
      <c r="H433" s="205"/>
      <c r="I433" s="205"/>
      <c r="J433" s="204"/>
      <c r="K433" s="181"/>
      <c r="L433" s="203"/>
      <c r="M433" s="328" t="s">
        <v>45</v>
      </c>
      <c r="N433" s="329"/>
      <c r="O433" s="329"/>
      <c r="P433" s="330"/>
      <c r="Q433" s="105"/>
    </row>
    <row r="434" spans="1:17" s="114" customFormat="1" ht="42" customHeight="1">
      <c r="A434" s="204"/>
      <c r="B434" s="327"/>
      <c r="C434" s="291"/>
      <c r="D434" s="199"/>
      <c r="E434" s="199"/>
      <c r="F434" s="213"/>
      <c r="G434" s="205"/>
      <c r="H434" s="205"/>
      <c r="I434" s="205"/>
      <c r="J434" s="204"/>
      <c r="K434" s="181"/>
      <c r="L434" s="203"/>
      <c r="M434" s="139">
        <v>80000</v>
      </c>
      <c r="N434" s="139">
        <v>40000</v>
      </c>
      <c r="O434" s="139">
        <v>40000</v>
      </c>
      <c r="P434" s="139" t="s">
        <v>78</v>
      </c>
      <c r="Q434" s="105"/>
    </row>
    <row r="435" spans="1:17" s="114" customFormat="1" ht="21" customHeight="1">
      <c r="A435" s="187" t="s">
        <v>12</v>
      </c>
      <c r="B435" s="188"/>
      <c r="C435" s="188"/>
      <c r="D435" s="188"/>
      <c r="E435" s="188"/>
      <c r="F435" s="188"/>
      <c r="G435" s="188"/>
      <c r="H435" s="188"/>
      <c r="I435" s="188"/>
      <c r="J435" s="188"/>
      <c r="K435" s="188"/>
      <c r="L435" s="188"/>
      <c r="M435" s="188"/>
      <c r="N435" s="188"/>
      <c r="O435" s="188"/>
      <c r="P435" s="189"/>
      <c r="Q435" s="105"/>
    </row>
    <row r="436" spans="1:17" s="114" customFormat="1" ht="21" customHeight="1">
      <c r="A436" s="440"/>
      <c r="B436" s="187" t="s">
        <v>16</v>
      </c>
      <c r="C436" s="188"/>
      <c r="D436" s="188"/>
      <c r="E436" s="188"/>
      <c r="F436" s="188"/>
      <c r="G436" s="188"/>
      <c r="H436" s="188"/>
      <c r="I436" s="188"/>
      <c r="J436" s="188"/>
      <c r="K436" s="188"/>
      <c r="L436" s="188"/>
      <c r="M436" s="188"/>
      <c r="N436" s="188"/>
      <c r="O436" s="188"/>
      <c r="P436" s="189"/>
      <c r="Q436" s="105"/>
    </row>
    <row r="437" spans="1:17" s="114" customFormat="1" ht="21" customHeight="1">
      <c r="A437" s="440"/>
      <c r="B437" s="300"/>
      <c r="C437" s="193" t="s">
        <v>70</v>
      </c>
      <c r="D437" s="194"/>
      <c r="E437" s="194"/>
      <c r="F437" s="194"/>
      <c r="G437" s="194"/>
      <c r="H437" s="194"/>
      <c r="I437" s="194"/>
      <c r="J437" s="194"/>
      <c r="K437" s="194"/>
      <c r="L437" s="194"/>
      <c r="M437" s="194"/>
      <c r="N437" s="194"/>
      <c r="O437" s="194"/>
      <c r="P437" s="195"/>
      <c r="Q437" s="105"/>
    </row>
    <row r="438" spans="1:17" s="114" customFormat="1" ht="21" customHeight="1">
      <c r="A438" s="440"/>
      <c r="B438" s="333"/>
      <c r="C438" s="193" t="s">
        <v>60</v>
      </c>
      <c r="D438" s="194"/>
      <c r="E438" s="194"/>
      <c r="F438" s="194"/>
      <c r="G438" s="194"/>
      <c r="H438" s="194"/>
      <c r="I438" s="194"/>
      <c r="J438" s="194"/>
      <c r="K438" s="194"/>
      <c r="L438" s="194"/>
      <c r="M438" s="194"/>
      <c r="N438" s="194"/>
      <c r="O438" s="194"/>
      <c r="P438" s="195"/>
      <c r="Q438" s="105"/>
    </row>
    <row r="439" spans="1:17" s="114" customFormat="1" ht="27" customHeight="1">
      <c r="A439" s="218" t="s">
        <v>248</v>
      </c>
      <c r="B439" s="333"/>
      <c r="C439" s="242" t="s">
        <v>406</v>
      </c>
      <c r="D439" s="221" t="s">
        <v>293</v>
      </c>
      <c r="E439" s="221" t="s">
        <v>142</v>
      </c>
      <c r="F439" s="224">
        <v>1</v>
      </c>
      <c r="G439" s="224">
        <v>1</v>
      </c>
      <c r="H439" s="224">
        <v>1</v>
      </c>
      <c r="I439" s="224" t="s">
        <v>78</v>
      </c>
      <c r="J439" s="224" t="s">
        <v>79</v>
      </c>
      <c r="K439" s="175">
        <v>3637500</v>
      </c>
      <c r="L439" s="175">
        <v>3637500</v>
      </c>
      <c r="M439" s="331">
        <v>1455000</v>
      </c>
      <c r="N439" s="331">
        <v>727500</v>
      </c>
      <c r="O439" s="331">
        <v>727500</v>
      </c>
      <c r="P439" s="331" t="s">
        <v>78</v>
      </c>
      <c r="Q439" s="105"/>
    </row>
    <row r="440" spans="1:17" s="114" customFormat="1" ht="19.5" customHeight="1">
      <c r="A440" s="219"/>
      <c r="B440" s="333"/>
      <c r="C440" s="243"/>
      <c r="D440" s="222"/>
      <c r="E440" s="222"/>
      <c r="F440" s="225"/>
      <c r="G440" s="225"/>
      <c r="H440" s="225"/>
      <c r="I440" s="225"/>
      <c r="J440" s="225"/>
      <c r="K440" s="176"/>
      <c r="L440" s="176"/>
      <c r="M440" s="332"/>
      <c r="N440" s="332"/>
      <c r="O440" s="332"/>
      <c r="P440" s="332"/>
      <c r="Q440" s="105"/>
    </row>
    <row r="441" spans="1:17" s="114" customFormat="1" ht="27" customHeight="1">
      <c r="A441" s="220"/>
      <c r="B441" s="333"/>
      <c r="C441" s="243"/>
      <c r="D441" s="222"/>
      <c r="E441" s="222"/>
      <c r="F441" s="225"/>
      <c r="G441" s="225"/>
      <c r="H441" s="225"/>
      <c r="I441" s="225"/>
      <c r="J441" s="225"/>
      <c r="K441" s="176"/>
      <c r="L441" s="176"/>
      <c r="M441" s="210" t="s">
        <v>45</v>
      </c>
      <c r="N441" s="211"/>
      <c r="O441" s="211"/>
      <c r="P441" s="212"/>
      <c r="Q441" s="105"/>
    </row>
    <row r="442" spans="1:17" s="114" customFormat="1" ht="54.75" customHeight="1">
      <c r="A442" s="148">
        <v>85</v>
      </c>
      <c r="B442" s="333"/>
      <c r="C442" s="243"/>
      <c r="D442" s="222"/>
      <c r="E442" s="222"/>
      <c r="F442" s="225"/>
      <c r="G442" s="225"/>
      <c r="H442" s="225"/>
      <c r="I442" s="225"/>
      <c r="J442" s="225"/>
      <c r="K442" s="176"/>
      <c r="L442" s="176"/>
      <c r="M442" s="150">
        <f>SUM(N442:O442)</f>
        <v>700000</v>
      </c>
      <c r="N442" s="150">
        <v>350000</v>
      </c>
      <c r="O442" s="150">
        <v>350000</v>
      </c>
      <c r="P442" s="150" t="s">
        <v>78</v>
      </c>
      <c r="Q442" s="105"/>
    </row>
    <row r="443" spans="1:17" s="114" customFormat="1" ht="55.5" customHeight="1">
      <c r="A443" s="148">
        <v>83</v>
      </c>
      <c r="B443" s="301"/>
      <c r="C443" s="244"/>
      <c r="D443" s="223"/>
      <c r="E443" s="223"/>
      <c r="F443" s="226"/>
      <c r="G443" s="226"/>
      <c r="H443" s="226"/>
      <c r="I443" s="226"/>
      <c r="J443" s="226"/>
      <c r="K443" s="177"/>
      <c r="L443" s="177"/>
      <c r="M443" s="126">
        <f>SUM(N443:O443)</f>
        <v>320000</v>
      </c>
      <c r="N443" s="126">
        <v>160000</v>
      </c>
      <c r="O443" s="126">
        <v>160000</v>
      </c>
      <c r="P443" s="126" t="s">
        <v>78</v>
      </c>
      <c r="Q443" s="105"/>
    </row>
    <row r="444" spans="1:17" s="114" customFormat="1" ht="27" customHeight="1">
      <c r="A444" s="182" t="s">
        <v>262</v>
      </c>
      <c r="B444" s="183"/>
      <c r="C444" s="183"/>
      <c r="D444" s="183"/>
      <c r="E444" s="183"/>
      <c r="F444" s="183"/>
      <c r="G444" s="183"/>
      <c r="H444" s="183"/>
      <c r="I444" s="183"/>
      <c r="J444" s="183"/>
      <c r="K444" s="183"/>
      <c r="L444" s="183"/>
      <c r="M444" s="183"/>
      <c r="N444" s="183"/>
      <c r="O444" s="183"/>
      <c r="P444" s="184"/>
      <c r="Q444" s="105"/>
    </row>
    <row r="445" spans="1:17" s="114" customFormat="1" ht="27" customHeight="1">
      <c r="A445" s="182" t="s">
        <v>407</v>
      </c>
      <c r="B445" s="183"/>
      <c r="C445" s="183"/>
      <c r="D445" s="183"/>
      <c r="E445" s="183"/>
      <c r="F445" s="183"/>
      <c r="G445" s="183"/>
      <c r="H445" s="183"/>
      <c r="I445" s="183"/>
      <c r="J445" s="183"/>
      <c r="K445" s="183"/>
      <c r="L445" s="183"/>
      <c r="M445" s="183"/>
      <c r="N445" s="183"/>
      <c r="O445" s="183"/>
      <c r="P445" s="184"/>
      <c r="Q445" s="105"/>
    </row>
    <row r="446" spans="1:17" s="114" customFormat="1" ht="27" customHeight="1">
      <c r="A446" s="182" t="s">
        <v>284</v>
      </c>
      <c r="B446" s="183"/>
      <c r="C446" s="183"/>
      <c r="D446" s="183"/>
      <c r="E446" s="183"/>
      <c r="F446" s="183"/>
      <c r="G446" s="183"/>
      <c r="H446" s="183"/>
      <c r="I446" s="183"/>
      <c r="J446" s="183"/>
      <c r="K446" s="183"/>
      <c r="L446" s="183"/>
      <c r="M446" s="184"/>
      <c r="N446" s="106">
        <f>N451</f>
        <v>60000</v>
      </c>
      <c r="O446" s="127"/>
      <c r="P446" s="128"/>
      <c r="Q446" s="105"/>
    </row>
    <row r="447" spans="1:17" s="114" customFormat="1" ht="19.5" customHeight="1">
      <c r="A447" s="295" t="s">
        <v>12</v>
      </c>
      <c r="B447" s="296"/>
      <c r="C447" s="296"/>
      <c r="D447" s="296"/>
      <c r="E447" s="296"/>
      <c r="F447" s="296"/>
      <c r="G447" s="296"/>
      <c r="H447" s="296"/>
      <c r="I447" s="296"/>
      <c r="J447" s="296"/>
      <c r="K447" s="296"/>
      <c r="L447" s="296"/>
      <c r="M447" s="296"/>
      <c r="N447" s="296"/>
      <c r="O447" s="296"/>
      <c r="P447" s="297"/>
      <c r="Q447" s="105"/>
    </row>
    <row r="448" spans="1:17" s="114" customFormat="1" ht="19.5" customHeight="1">
      <c r="A448" s="292"/>
      <c r="B448" s="263" t="s">
        <v>16</v>
      </c>
      <c r="C448" s="264"/>
      <c r="D448" s="264"/>
      <c r="E448" s="264"/>
      <c r="F448" s="264"/>
      <c r="G448" s="264"/>
      <c r="H448" s="264"/>
      <c r="I448" s="264"/>
      <c r="J448" s="264"/>
      <c r="K448" s="264"/>
      <c r="L448" s="264"/>
      <c r="M448" s="264"/>
      <c r="N448" s="264"/>
      <c r="O448" s="264"/>
      <c r="P448" s="265"/>
      <c r="Q448" s="105"/>
    </row>
    <row r="449" spans="1:17" s="114" customFormat="1" ht="19.5" customHeight="1">
      <c r="A449" s="293"/>
      <c r="B449" s="292"/>
      <c r="C449" s="147" t="s">
        <v>242</v>
      </c>
      <c r="D449" s="7"/>
      <c r="E449" s="7"/>
      <c r="F449" s="7"/>
      <c r="G449" s="7"/>
      <c r="H449" s="7"/>
      <c r="I449" s="7"/>
      <c r="J449" s="7"/>
      <c r="K449" s="7"/>
      <c r="L449" s="7"/>
      <c r="M449" s="7"/>
      <c r="N449" s="7"/>
      <c r="O449" s="7"/>
      <c r="P449" s="8"/>
      <c r="Q449" s="105"/>
    </row>
    <row r="450" spans="1:17" s="114" customFormat="1" ht="19.5" customHeight="1">
      <c r="A450" s="294"/>
      <c r="B450" s="294"/>
      <c r="C450" s="263" t="s">
        <v>243</v>
      </c>
      <c r="D450" s="264"/>
      <c r="E450" s="264"/>
      <c r="F450" s="264"/>
      <c r="G450" s="264"/>
      <c r="H450" s="264"/>
      <c r="I450" s="264"/>
      <c r="J450" s="264"/>
      <c r="K450" s="264"/>
      <c r="L450" s="264"/>
      <c r="M450" s="264"/>
      <c r="N450" s="264"/>
      <c r="O450" s="264"/>
      <c r="P450" s="265"/>
      <c r="Q450" s="105"/>
    </row>
    <row r="451" spans="1:17" s="114" customFormat="1" ht="27" customHeight="1">
      <c r="A451" s="218" t="s">
        <v>263</v>
      </c>
      <c r="B451" s="300"/>
      <c r="C451" s="289" t="s">
        <v>294</v>
      </c>
      <c r="D451" s="221" t="s">
        <v>373</v>
      </c>
      <c r="E451" s="283" t="s">
        <v>296</v>
      </c>
      <c r="F451" s="224">
        <v>774</v>
      </c>
      <c r="G451" s="224">
        <v>745</v>
      </c>
      <c r="H451" s="224">
        <v>820</v>
      </c>
      <c r="I451" s="175">
        <v>895</v>
      </c>
      <c r="J451" s="224" t="s">
        <v>178</v>
      </c>
      <c r="K451" s="169">
        <v>300000</v>
      </c>
      <c r="L451" s="169">
        <v>300000</v>
      </c>
      <c r="M451" s="175">
        <v>240000</v>
      </c>
      <c r="N451" s="175">
        <v>60000</v>
      </c>
      <c r="O451" s="175">
        <v>60000</v>
      </c>
      <c r="P451" s="175">
        <v>60000</v>
      </c>
      <c r="Q451" s="105"/>
    </row>
    <row r="452" spans="1:17" s="114" customFormat="1" ht="132.75" customHeight="1">
      <c r="A452" s="220"/>
      <c r="B452" s="301"/>
      <c r="C452" s="291"/>
      <c r="D452" s="223"/>
      <c r="E452" s="285"/>
      <c r="F452" s="226"/>
      <c r="G452" s="226"/>
      <c r="H452" s="226"/>
      <c r="I452" s="177"/>
      <c r="J452" s="226"/>
      <c r="K452" s="171"/>
      <c r="L452" s="171"/>
      <c r="M452" s="177"/>
      <c r="N452" s="177"/>
      <c r="O452" s="177"/>
      <c r="P452" s="177"/>
      <c r="Q452" s="105"/>
    </row>
    <row r="453" spans="1:17" s="114" customFormat="1" ht="27" customHeight="1">
      <c r="A453" s="185" t="s">
        <v>32</v>
      </c>
      <c r="B453" s="186"/>
      <c r="C453" s="186"/>
      <c r="D453" s="186"/>
      <c r="E453" s="186"/>
      <c r="F453" s="186"/>
      <c r="G453" s="186"/>
      <c r="H453" s="186"/>
      <c r="I453" s="186"/>
      <c r="J453" s="186"/>
      <c r="K453" s="186"/>
      <c r="L453" s="186"/>
      <c r="M453" s="186"/>
      <c r="N453" s="186"/>
      <c r="O453" s="186"/>
      <c r="P453" s="227"/>
      <c r="Q453" s="105"/>
    </row>
    <row r="454" spans="1:17" s="114" customFormat="1" ht="22.5" customHeight="1">
      <c r="A454" s="182" t="s">
        <v>430</v>
      </c>
      <c r="B454" s="183"/>
      <c r="C454" s="183"/>
      <c r="D454" s="183"/>
      <c r="E454" s="183"/>
      <c r="F454" s="183"/>
      <c r="G454" s="183"/>
      <c r="H454" s="183"/>
      <c r="I454" s="183"/>
      <c r="J454" s="183"/>
      <c r="K454" s="183"/>
      <c r="L454" s="183"/>
      <c r="M454" s="183"/>
      <c r="N454" s="183"/>
      <c r="O454" s="183"/>
      <c r="P454" s="184"/>
      <c r="Q454" s="105"/>
    </row>
    <row r="455" spans="1:17" s="114" customFormat="1" ht="22.5" customHeight="1">
      <c r="A455" s="182" t="s">
        <v>278</v>
      </c>
      <c r="B455" s="183"/>
      <c r="C455" s="183"/>
      <c r="D455" s="183"/>
      <c r="E455" s="183"/>
      <c r="F455" s="183"/>
      <c r="G455" s="183"/>
      <c r="H455" s="183"/>
      <c r="I455" s="183"/>
      <c r="J455" s="183"/>
      <c r="K455" s="183"/>
      <c r="L455" s="183"/>
      <c r="M455" s="183"/>
      <c r="N455" s="106">
        <f>N460+N463</f>
        <v>42818</v>
      </c>
      <c r="O455" s="127"/>
      <c r="P455" s="128"/>
      <c r="Q455" s="105"/>
    </row>
    <row r="456" spans="1:17" s="116" customFormat="1" ht="16.5" customHeight="1">
      <c r="A456" s="187" t="s">
        <v>3</v>
      </c>
      <c r="B456" s="188"/>
      <c r="C456" s="188"/>
      <c r="D456" s="188"/>
      <c r="E456" s="188"/>
      <c r="F456" s="188"/>
      <c r="G456" s="188"/>
      <c r="H456" s="188"/>
      <c r="I456" s="188"/>
      <c r="J456" s="188"/>
      <c r="K456" s="188"/>
      <c r="L456" s="188"/>
      <c r="M456" s="188"/>
      <c r="N456" s="188"/>
      <c r="O456" s="188"/>
      <c r="P456" s="189"/>
      <c r="Q456" s="115"/>
    </row>
    <row r="457" spans="1:17" s="116" customFormat="1" ht="18" customHeight="1">
      <c r="A457" s="364"/>
      <c r="B457" s="187" t="s">
        <v>71</v>
      </c>
      <c r="C457" s="188"/>
      <c r="D457" s="188"/>
      <c r="E457" s="188"/>
      <c r="F457" s="188"/>
      <c r="G457" s="188"/>
      <c r="H457" s="188"/>
      <c r="I457" s="188"/>
      <c r="J457" s="188"/>
      <c r="K457" s="188"/>
      <c r="L457" s="188"/>
      <c r="M457" s="188"/>
      <c r="N457" s="188"/>
      <c r="O457" s="188"/>
      <c r="P457" s="189"/>
      <c r="Q457" s="115"/>
    </row>
    <row r="458" spans="1:17" s="116" customFormat="1" ht="16.5" customHeight="1">
      <c r="A458" s="364"/>
      <c r="B458" s="381"/>
      <c r="C458" s="193" t="s">
        <v>72</v>
      </c>
      <c r="D458" s="194"/>
      <c r="E458" s="194"/>
      <c r="F458" s="194"/>
      <c r="G458" s="194"/>
      <c r="H458" s="194"/>
      <c r="I458" s="194"/>
      <c r="J458" s="194"/>
      <c r="K458" s="194"/>
      <c r="L458" s="194"/>
      <c r="M458" s="194"/>
      <c r="N458" s="194"/>
      <c r="O458" s="194"/>
      <c r="P458" s="195"/>
      <c r="Q458" s="115"/>
    </row>
    <row r="459" spans="1:17" s="116" customFormat="1" ht="19.5" customHeight="1">
      <c r="A459" s="364"/>
      <c r="B459" s="381"/>
      <c r="C459" s="193" t="s">
        <v>52</v>
      </c>
      <c r="D459" s="194"/>
      <c r="E459" s="194"/>
      <c r="F459" s="194"/>
      <c r="G459" s="194"/>
      <c r="H459" s="194"/>
      <c r="I459" s="194"/>
      <c r="J459" s="194"/>
      <c r="K459" s="194"/>
      <c r="L459" s="194"/>
      <c r="M459" s="194">
        <v>216200</v>
      </c>
      <c r="N459" s="194">
        <v>20800</v>
      </c>
      <c r="O459" s="194">
        <v>19400</v>
      </c>
      <c r="P459" s="195">
        <v>19400</v>
      </c>
      <c r="Q459" s="115"/>
    </row>
    <row r="460" spans="1:17" s="116" customFormat="1" ht="19.5" customHeight="1">
      <c r="A460" s="254" t="s">
        <v>424</v>
      </c>
      <c r="B460" s="228"/>
      <c r="C460" s="308" t="s">
        <v>326</v>
      </c>
      <c r="D460" s="199" t="s">
        <v>80</v>
      </c>
      <c r="E460" s="442" t="s">
        <v>62</v>
      </c>
      <c r="F460" s="360">
        <v>62.5</v>
      </c>
      <c r="G460" s="203">
        <v>51</v>
      </c>
      <c r="H460" s="203">
        <v>52</v>
      </c>
      <c r="I460" s="203">
        <v>53</v>
      </c>
      <c r="J460" s="360" t="s">
        <v>246</v>
      </c>
      <c r="K460" s="203">
        <v>588350</v>
      </c>
      <c r="L460" s="203">
        <v>588350</v>
      </c>
      <c r="M460" s="203">
        <v>583926</v>
      </c>
      <c r="N460" s="441">
        <v>12818</v>
      </c>
      <c r="O460" s="279" t="s">
        <v>78</v>
      </c>
      <c r="P460" s="279" t="s">
        <v>78</v>
      </c>
      <c r="Q460" s="115"/>
    </row>
    <row r="461" spans="1:17" s="116" customFormat="1" ht="19.5" customHeight="1">
      <c r="A461" s="259"/>
      <c r="B461" s="353"/>
      <c r="C461" s="308"/>
      <c r="D461" s="199"/>
      <c r="E461" s="442"/>
      <c r="F461" s="360"/>
      <c r="G461" s="203"/>
      <c r="H461" s="203"/>
      <c r="I461" s="203"/>
      <c r="J461" s="360"/>
      <c r="K461" s="203"/>
      <c r="L461" s="203"/>
      <c r="M461" s="203"/>
      <c r="N461" s="441"/>
      <c r="O461" s="279"/>
      <c r="P461" s="279"/>
      <c r="Q461" s="115"/>
    </row>
    <row r="462" spans="1:17" s="116" customFormat="1" ht="78" customHeight="1">
      <c r="A462" s="255"/>
      <c r="B462" s="353"/>
      <c r="C462" s="308"/>
      <c r="D462" s="199"/>
      <c r="E462" s="442"/>
      <c r="F462" s="360"/>
      <c r="G462" s="203"/>
      <c r="H462" s="203"/>
      <c r="I462" s="203"/>
      <c r="J462" s="360"/>
      <c r="K462" s="203"/>
      <c r="L462" s="203"/>
      <c r="M462" s="203"/>
      <c r="N462" s="441"/>
      <c r="O462" s="279"/>
      <c r="P462" s="279"/>
      <c r="Q462" s="115"/>
    </row>
    <row r="463" spans="1:17" s="118" customFormat="1" ht="72" customHeight="1">
      <c r="A463" s="254" t="s">
        <v>343</v>
      </c>
      <c r="B463" s="353"/>
      <c r="C463" s="308"/>
      <c r="D463" s="199"/>
      <c r="E463" s="442"/>
      <c r="F463" s="360"/>
      <c r="G463" s="203"/>
      <c r="H463" s="203"/>
      <c r="I463" s="203"/>
      <c r="J463" s="360"/>
      <c r="K463" s="203"/>
      <c r="L463" s="203"/>
      <c r="M463" s="203"/>
      <c r="N463" s="432">
        <v>30000</v>
      </c>
      <c r="O463" s="172">
        <v>60998</v>
      </c>
      <c r="P463" s="172">
        <v>59928</v>
      </c>
      <c r="Q463" s="117"/>
    </row>
    <row r="464" spans="1:17" s="116" customFormat="1" ht="61.5" customHeight="1">
      <c r="A464" s="259"/>
      <c r="B464" s="353"/>
      <c r="C464" s="308"/>
      <c r="D464" s="199"/>
      <c r="E464" s="442"/>
      <c r="F464" s="360"/>
      <c r="G464" s="203"/>
      <c r="H464" s="203"/>
      <c r="I464" s="203"/>
      <c r="J464" s="360"/>
      <c r="K464" s="203"/>
      <c r="L464" s="203"/>
      <c r="M464" s="203"/>
      <c r="N464" s="433"/>
      <c r="O464" s="173"/>
      <c r="P464" s="173"/>
      <c r="Q464" s="119"/>
    </row>
    <row r="465" spans="1:17" s="116" customFormat="1" ht="3.75" customHeight="1">
      <c r="A465" s="255"/>
      <c r="B465" s="229"/>
      <c r="C465" s="308"/>
      <c r="D465" s="199"/>
      <c r="E465" s="442"/>
      <c r="F465" s="360"/>
      <c r="G465" s="203"/>
      <c r="H465" s="203"/>
      <c r="I465" s="203"/>
      <c r="J465" s="360"/>
      <c r="K465" s="203"/>
      <c r="L465" s="203"/>
      <c r="M465" s="203"/>
      <c r="N465" s="434"/>
      <c r="O465" s="174"/>
      <c r="P465" s="174"/>
      <c r="Q465" s="115"/>
    </row>
    <row r="466" spans="1:17" s="141" customFormat="1" ht="24" customHeight="1">
      <c r="A466" s="185" t="s">
        <v>271</v>
      </c>
      <c r="B466" s="186"/>
      <c r="C466" s="186"/>
      <c r="D466" s="186"/>
      <c r="E466" s="186"/>
      <c r="F466" s="186"/>
      <c r="G466" s="186"/>
      <c r="H466" s="186"/>
      <c r="I466" s="186"/>
      <c r="J466" s="186"/>
      <c r="K466" s="186"/>
      <c r="L466" s="186"/>
      <c r="M466" s="186"/>
      <c r="N466" s="186"/>
      <c r="O466" s="186"/>
      <c r="P466" s="227"/>
      <c r="Q466" s="140"/>
    </row>
    <row r="467" spans="1:17" s="141" customFormat="1" ht="24" customHeight="1">
      <c r="A467" s="185" t="s">
        <v>466</v>
      </c>
      <c r="B467" s="186"/>
      <c r="C467" s="186"/>
      <c r="D467" s="186"/>
      <c r="E467" s="186"/>
      <c r="F467" s="186"/>
      <c r="G467" s="186"/>
      <c r="H467" s="186"/>
      <c r="I467" s="186"/>
      <c r="J467" s="186"/>
      <c r="K467" s="186"/>
      <c r="L467" s="186"/>
      <c r="M467" s="186"/>
      <c r="N467" s="186"/>
      <c r="O467" s="186"/>
      <c r="P467" s="227"/>
      <c r="Q467" s="140"/>
    </row>
    <row r="468" spans="1:17" s="141" customFormat="1" ht="21.75" customHeight="1">
      <c r="A468" s="185" t="s">
        <v>281</v>
      </c>
      <c r="B468" s="186"/>
      <c r="C468" s="186"/>
      <c r="D468" s="186"/>
      <c r="E468" s="186"/>
      <c r="F468" s="186"/>
      <c r="G468" s="186"/>
      <c r="H468" s="186"/>
      <c r="I468" s="186"/>
      <c r="J468" s="186"/>
      <c r="K468" s="186"/>
      <c r="L468" s="186"/>
      <c r="M468" s="186"/>
      <c r="N468" s="142">
        <f>N475</f>
        <v>13972</v>
      </c>
      <c r="O468" s="143"/>
      <c r="P468" s="144"/>
      <c r="Q468" s="140"/>
    </row>
    <row r="469" spans="1:17" s="141" customFormat="1" ht="18" customHeight="1">
      <c r="A469" s="234" t="s">
        <v>5</v>
      </c>
      <c r="B469" s="235"/>
      <c r="C469" s="235"/>
      <c r="D469" s="235"/>
      <c r="E469" s="235"/>
      <c r="F469" s="235"/>
      <c r="G469" s="235"/>
      <c r="H469" s="235"/>
      <c r="I469" s="235"/>
      <c r="J469" s="235"/>
      <c r="K469" s="235"/>
      <c r="L469" s="235"/>
      <c r="M469" s="235"/>
      <c r="N469" s="235"/>
      <c r="O469" s="235"/>
      <c r="P469" s="236"/>
      <c r="Q469" s="140"/>
    </row>
    <row r="470" spans="1:17" s="141" customFormat="1" ht="18" customHeight="1">
      <c r="A470" s="251"/>
      <c r="B470" s="234" t="s">
        <v>24</v>
      </c>
      <c r="C470" s="235"/>
      <c r="D470" s="235"/>
      <c r="E470" s="235"/>
      <c r="F470" s="235"/>
      <c r="G470" s="235"/>
      <c r="H470" s="235"/>
      <c r="I470" s="235"/>
      <c r="J470" s="235"/>
      <c r="K470" s="235"/>
      <c r="L470" s="235"/>
      <c r="M470" s="235"/>
      <c r="N470" s="235"/>
      <c r="O470" s="235"/>
      <c r="P470" s="236"/>
      <c r="Q470" s="140"/>
    </row>
    <row r="471" spans="1:17" s="141" customFormat="1" ht="18" customHeight="1">
      <c r="A471" s="252"/>
      <c r="B471" s="254"/>
      <c r="C471" s="256" t="s">
        <v>25</v>
      </c>
      <c r="D471" s="257"/>
      <c r="E471" s="257"/>
      <c r="F471" s="257"/>
      <c r="G471" s="257"/>
      <c r="H471" s="257"/>
      <c r="I471" s="257"/>
      <c r="J471" s="257"/>
      <c r="K471" s="257"/>
      <c r="L471" s="257"/>
      <c r="M471" s="257"/>
      <c r="N471" s="257"/>
      <c r="O471" s="257"/>
      <c r="P471" s="258"/>
      <c r="Q471" s="140"/>
    </row>
    <row r="472" spans="1:17" s="141" customFormat="1" ht="18" customHeight="1">
      <c r="A472" s="253"/>
      <c r="B472" s="255"/>
      <c r="C472" s="256" t="s">
        <v>29</v>
      </c>
      <c r="D472" s="257"/>
      <c r="E472" s="257"/>
      <c r="F472" s="257"/>
      <c r="G472" s="257"/>
      <c r="H472" s="257"/>
      <c r="I472" s="257"/>
      <c r="J472" s="257"/>
      <c r="K472" s="257"/>
      <c r="L472" s="257"/>
      <c r="M472" s="257"/>
      <c r="N472" s="257"/>
      <c r="O472" s="257"/>
      <c r="P472" s="258"/>
      <c r="Q472" s="140"/>
    </row>
    <row r="473" spans="1:17" s="141" customFormat="1" ht="60" customHeight="1">
      <c r="A473" s="254" t="s">
        <v>231</v>
      </c>
      <c r="B473" s="403"/>
      <c r="C473" s="245" t="s">
        <v>418</v>
      </c>
      <c r="D473" s="248" t="s">
        <v>355</v>
      </c>
      <c r="E473" s="248" t="s">
        <v>150</v>
      </c>
      <c r="F473" s="400" t="s">
        <v>78</v>
      </c>
      <c r="G473" s="237">
        <v>3</v>
      </c>
      <c r="H473" s="237">
        <v>20</v>
      </c>
      <c r="I473" s="237">
        <v>51</v>
      </c>
      <c r="J473" s="254" t="s">
        <v>175</v>
      </c>
      <c r="K473" s="172">
        <v>727500</v>
      </c>
      <c r="L473" s="172">
        <v>300000</v>
      </c>
      <c r="M473" s="87">
        <v>721660</v>
      </c>
      <c r="N473" s="87">
        <v>17465</v>
      </c>
      <c r="O473" s="87">
        <v>120934</v>
      </c>
      <c r="P473" s="87">
        <v>227017</v>
      </c>
      <c r="Q473" s="145"/>
    </row>
    <row r="474" spans="1:17" s="141" customFormat="1" ht="39.75" customHeight="1">
      <c r="A474" s="259"/>
      <c r="B474" s="404"/>
      <c r="C474" s="246"/>
      <c r="D474" s="249"/>
      <c r="E474" s="249"/>
      <c r="F474" s="401"/>
      <c r="G474" s="238"/>
      <c r="H474" s="238"/>
      <c r="I474" s="238"/>
      <c r="J474" s="259"/>
      <c r="K474" s="173"/>
      <c r="L474" s="173"/>
      <c r="M474" s="203" t="s">
        <v>45</v>
      </c>
      <c r="N474" s="203"/>
      <c r="O474" s="203"/>
      <c r="P474" s="203"/>
      <c r="Q474" s="140"/>
    </row>
    <row r="475" spans="1:17" s="141" customFormat="1" ht="123.75" customHeight="1">
      <c r="A475" s="255"/>
      <c r="B475" s="405"/>
      <c r="C475" s="247"/>
      <c r="D475" s="250"/>
      <c r="E475" s="250"/>
      <c r="F475" s="402"/>
      <c r="G475" s="239"/>
      <c r="H475" s="239"/>
      <c r="I475" s="239"/>
      <c r="J475" s="255"/>
      <c r="K475" s="174"/>
      <c r="L475" s="174"/>
      <c r="M475" s="87">
        <v>300000</v>
      </c>
      <c r="N475" s="87">
        <v>13972</v>
      </c>
      <c r="O475" s="87">
        <v>96747</v>
      </c>
      <c r="P475" s="87">
        <v>181614</v>
      </c>
      <c r="Q475" s="140"/>
    </row>
    <row r="476" spans="1:17">
      <c r="B476" s="96"/>
      <c r="C476" s="96"/>
      <c r="J476" s="96"/>
      <c r="Q476" s="105"/>
    </row>
    <row r="477" spans="1:17">
      <c r="B477" s="96"/>
      <c r="C477" s="96"/>
      <c r="J477" s="96"/>
      <c r="Q477" s="105"/>
    </row>
    <row r="478" spans="1:17">
      <c r="B478" s="96"/>
      <c r="C478" s="96"/>
      <c r="J478" s="96"/>
      <c r="Q478" s="105"/>
    </row>
    <row r="479" spans="1:17">
      <c r="B479" s="96"/>
      <c r="C479" s="96"/>
      <c r="J479" s="96"/>
      <c r="Q479" s="105"/>
    </row>
    <row r="480" spans="1:17">
      <c r="B480" s="96"/>
      <c r="C480" s="96"/>
      <c r="J480" s="96"/>
      <c r="Q480" s="105"/>
    </row>
    <row r="481" spans="1:17">
      <c r="B481" s="96"/>
      <c r="C481" s="96"/>
      <c r="J481" s="96"/>
      <c r="Q481" s="105"/>
    </row>
    <row r="482" spans="1:17">
      <c r="B482" s="96"/>
      <c r="C482" s="96"/>
      <c r="J482" s="96"/>
      <c r="Q482" s="105"/>
    </row>
    <row r="483" spans="1:17" ht="135" customHeight="1">
      <c r="B483" s="96"/>
      <c r="C483" s="96"/>
      <c r="J483" s="96"/>
      <c r="Q483" s="108"/>
    </row>
    <row r="484" spans="1:17" s="16" customFormat="1" ht="15" customHeight="1">
      <c r="Q484" s="102"/>
    </row>
    <row r="485" spans="1:17" ht="15" customHeight="1">
      <c r="B485" s="96"/>
      <c r="C485" s="96"/>
      <c r="J485" s="96"/>
      <c r="Q485" s="105"/>
    </row>
    <row r="486" spans="1:17" ht="15" customHeight="1">
      <c r="B486" s="96"/>
      <c r="C486" s="96"/>
      <c r="J486" s="96"/>
      <c r="Q486" s="105"/>
    </row>
    <row r="487" spans="1:17" ht="15" customHeight="1">
      <c r="B487" s="96"/>
      <c r="C487" s="96"/>
      <c r="J487" s="96"/>
      <c r="Q487" s="105"/>
    </row>
    <row r="488" spans="1:17" ht="151.5" customHeight="1">
      <c r="B488" s="96"/>
      <c r="C488" s="96"/>
      <c r="J488" s="96"/>
      <c r="Q488" s="105"/>
    </row>
    <row r="489" spans="1:17" ht="84" customHeight="1">
      <c r="A489" s="5"/>
      <c r="B489" s="101"/>
      <c r="C489" s="1"/>
      <c r="D489" s="2"/>
      <c r="E489" s="2"/>
      <c r="F489" s="16"/>
      <c r="G489" s="16"/>
      <c r="H489" s="16"/>
      <c r="I489" s="16"/>
      <c r="J489" s="101"/>
      <c r="K489" s="16"/>
      <c r="L489" s="16"/>
      <c r="M489" s="16"/>
      <c r="N489" s="16"/>
      <c r="O489" s="16"/>
      <c r="P489" s="16"/>
    </row>
    <row r="490" spans="1:17">
      <c r="A490" s="16"/>
      <c r="B490" s="101"/>
      <c r="C490" s="15"/>
      <c r="D490" s="16"/>
      <c r="E490" s="16"/>
      <c r="F490" s="16"/>
      <c r="G490" s="16"/>
      <c r="H490" s="16"/>
      <c r="I490" s="16"/>
      <c r="J490" s="101"/>
      <c r="K490" s="16"/>
      <c r="L490" s="16"/>
      <c r="M490" s="16"/>
      <c r="N490" s="16"/>
      <c r="O490" s="16"/>
      <c r="P490" s="16"/>
    </row>
    <row r="491" spans="1:17">
      <c r="A491" s="16"/>
      <c r="B491" s="101"/>
      <c r="C491" s="15"/>
      <c r="D491" s="16"/>
      <c r="E491" s="16"/>
      <c r="F491" s="16"/>
      <c r="G491" s="16"/>
      <c r="H491" s="16"/>
      <c r="I491" s="16"/>
      <c r="J491" s="101"/>
      <c r="K491" s="16"/>
      <c r="L491" s="16"/>
      <c r="M491" s="16"/>
      <c r="N491" s="16"/>
      <c r="O491" s="16"/>
      <c r="P491" s="16"/>
    </row>
    <row r="492" spans="1:17">
      <c r="A492" s="16"/>
      <c r="B492" s="101"/>
      <c r="C492" s="15"/>
      <c r="D492" s="16"/>
      <c r="E492" s="16"/>
      <c r="F492" s="16"/>
      <c r="G492" s="16"/>
      <c r="H492" s="16"/>
      <c r="I492" s="16"/>
      <c r="J492" s="101"/>
      <c r="K492" s="16"/>
      <c r="L492" s="16"/>
      <c r="M492" s="16"/>
      <c r="N492" s="16"/>
      <c r="O492" s="16"/>
      <c r="P492" s="16"/>
    </row>
  </sheetData>
  <customSheetViews>
    <customSheetView guid="{69002BDA-4055-4CB3-80F1-E7D8CAF3941E}" scale="80" showPageBreaks="1" printArea="1" view="pageBreakPreview">
      <pane ySplit="15" topLeftCell="A244" activePane="bottomLeft" state="frozen"/>
      <selection pane="bottomLeft" activeCell="N15" sqref="N15"/>
      <rowBreaks count="9" manualBreakCount="9">
        <brk id="32" max="12" man="1"/>
        <brk id="60" max="12" man="1"/>
        <brk id="84" max="12" man="1"/>
        <brk id="109" max="12" man="1"/>
        <brk id="133" max="12" man="1"/>
        <brk id="157" max="12" man="1"/>
        <brk id="181" max="15" man="1"/>
        <brk id="207" max="12" man="1"/>
        <brk id="229" max="15" man="1"/>
      </rowBreaks>
      <pageMargins left="0.31496062992125984" right="0.31496062992125984" top="0.82677165354330717" bottom="0.35433070866141736" header="0.47244094488188981" footer="0.23622047244094491"/>
      <printOptions horizontalCentered="1"/>
      <pageSetup paperSize="9" scale="49" orientation="landscape" r:id="rId1"/>
      <headerFooter alignWithMargins="0">
        <oddFooter>&amp;C&amp;12 10/&amp;P</oddFooter>
      </headerFooter>
    </customSheetView>
    <customSheetView guid="{1C91BA34-4494-4520-BC34-E58C9108B587}" scale="80" showPageBreaks="1" fitToPage="1" printArea="1" view="pageBreakPreview">
      <pane ySplit="15" topLeftCell="A255" activePane="bottomLeft" state="frozen"/>
      <selection pane="bottomLeft" activeCell="Q15" sqref="Q15"/>
      <pageMargins left="0.31496062992125984" right="0.31496062992125984" top="0.82677165354330717" bottom="0.35433070866141736" header="0.47244094488188981" footer="0.23622047244094491"/>
      <printOptions horizontalCentered="1"/>
      <pageSetup paperSize="9" scale="51" fitToHeight="0" orientation="landscape" r:id="rId2"/>
      <headerFooter alignWithMargins="0">
        <oddFooter>&amp;C&amp;12 10/&amp;P</oddFooter>
      </headerFooter>
    </customSheetView>
  </customSheetViews>
  <mergeCells count="898">
    <mergeCell ref="L460:L465"/>
    <mergeCell ref="M460:M465"/>
    <mergeCell ref="N460:N462"/>
    <mergeCell ref="O460:O462"/>
    <mergeCell ref="P460:P462"/>
    <mergeCell ref="A460:A462"/>
    <mergeCell ref="B460:B465"/>
    <mergeCell ref="C460:C465"/>
    <mergeCell ref="D460:D465"/>
    <mergeCell ref="E460:E465"/>
    <mergeCell ref="F460:F465"/>
    <mergeCell ref="G460:G465"/>
    <mergeCell ref="H460:H465"/>
    <mergeCell ref="I460:I465"/>
    <mergeCell ref="A463:A465"/>
    <mergeCell ref="A432:A434"/>
    <mergeCell ref="A436:A438"/>
    <mergeCell ref="J366:J370"/>
    <mergeCell ref="D245:D246"/>
    <mergeCell ref="E245:E246"/>
    <mergeCell ref="F245:F246"/>
    <mergeCell ref="G245:G246"/>
    <mergeCell ref="H245:H246"/>
    <mergeCell ref="I245:I246"/>
    <mergeCell ref="J245:J246"/>
    <mergeCell ref="A277:P277"/>
    <mergeCell ref="K245:K246"/>
    <mergeCell ref="L245:L246"/>
    <mergeCell ref="M245:M246"/>
    <mergeCell ref="N245:N246"/>
    <mergeCell ref="O245:O246"/>
    <mergeCell ref="P245:P246"/>
    <mergeCell ref="A255:P255"/>
    <mergeCell ref="A276:P276"/>
    <mergeCell ref="A245:A246"/>
    <mergeCell ref="A376:A378"/>
    <mergeCell ref="A425:P425"/>
    <mergeCell ref="A427:M427"/>
    <mergeCell ref="C368:E368"/>
    <mergeCell ref="G21:G23"/>
    <mergeCell ref="H21:H23"/>
    <mergeCell ref="I21:I23"/>
    <mergeCell ref="A53:A59"/>
    <mergeCell ref="A429:A431"/>
    <mergeCell ref="B430:B431"/>
    <mergeCell ref="A428:P428"/>
    <mergeCell ref="C430:P430"/>
    <mergeCell ref="C431:P431"/>
    <mergeCell ref="B245:B246"/>
    <mergeCell ref="G273:G275"/>
    <mergeCell ref="H273:H275"/>
    <mergeCell ref="C305:P305"/>
    <mergeCell ref="A333:M333"/>
    <mergeCell ref="G354:G358"/>
    <mergeCell ref="A152:P152"/>
    <mergeCell ref="C150:I150"/>
    <mergeCell ref="A228:A229"/>
    <mergeCell ref="A182:P182"/>
    <mergeCell ref="A21:A23"/>
    <mergeCell ref="B19:B23"/>
    <mergeCell ref="C21:C23"/>
    <mergeCell ref="B53:P53"/>
    <mergeCell ref="L67:L68"/>
    <mergeCell ref="A80:M80"/>
    <mergeCell ref="A61:P61"/>
    <mergeCell ref="A78:P78"/>
    <mergeCell ref="F67:F68"/>
    <mergeCell ref="L56:L59"/>
    <mergeCell ref="M56:M59"/>
    <mergeCell ref="A69:P69"/>
    <mergeCell ref="K67:K68"/>
    <mergeCell ref="B54:B59"/>
    <mergeCell ref="J56:J59"/>
    <mergeCell ref="J67:J68"/>
    <mergeCell ref="D56:D57"/>
    <mergeCell ref="K21:K23"/>
    <mergeCell ref="L21:L23"/>
    <mergeCell ref="E21:E23"/>
    <mergeCell ref="F21:F23"/>
    <mergeCell ref="J21:J23"/>
    <mergeCell ref="K176:K178"/>
    <mergeCell ref="D176:D178"/>
    <mergeCell ref="A119:P119"/>
    <mergeCell ref="M125:M127"/>
    <mergeCell ref="C123:P123"/>
    <mergeCell ref="B122:P122"/>
    <mergeCell ref="A121:P121"/>
    <mergeCell ref="A118:P118"/>
    <mergeCell ref="A122:A124"/>
    <mergeCell ref="B125:B127"/>
    <mergeCell ref="C125:C127"/>
    <mergeCell ref="D125:D127"/>
    <mergeCell ref="C84:P84"/>
    <mergeCell ref="A120:M120"/>
    <mergeCell ref="A141:M141"/>
    <mergeCell ref="B156:P156"/>
    <mergeCell ref="C66:P66"/>
    <mergeCell ref="A153:P153"/>
    <mergeCell ref="B46:B47"/>
    <mergeCell ref="A125:A127"/>
    <mergeCell ref="A26:M26"/>
    <mergeCell ref="B143:P143"/>
    <mergeCell ref="C144:P144"/>
    <mergeCell ref="B149:B150"/>
    <mergeCell ref="A128:P128"/>
    <mergeCell ref="D21:D23"/>
    <mergeCell ref="A148:A150"/>
    <mergeCell ref="K103:K104"/>
    <mergeCell ref="O125:O127"/>
    <mergeCell ref="P125:P127"/>
    <mergeCell ref="C149:I149"/>
    <mergeCell ref="A135:A137"/>
    <mergeCell ref="A132:A134"/>
    <mergeCell ref="A131:P131"/>
    <mergeCell ref="E135:E137"/>
    <mergeCell ref="I135:I137"/>
    <mergeCell ref="G135:G137"/>
    <mergeCell ref="H135:H137"/>
    <mergeCell ref="A32:P32"/>
    <mergeCell ref="C75:P75"/>
    <mergeCell ref="A79:P79"/>
    <mergeCell ref="C29:P29"/>
    <mergeCell ref="B28:P28"/>
    <mergeCell ref="C450:P450"/>
    <mergeCell ref="A445:P445"/>
    <mergeCell ref="A375:P375"/>
    <mergeCell ref="A419:P419"/>
    <mergeCell ref="A451:A452"/>
    <mergeCell ref="D379:D381"/>
    <mergeCell ref="A233:L233"/>
    <mergeCell ref="A234:A236"/>
    <mergeCell ref="C252:P252"/>
    <mergeCell ref="C253:P253"/>
    <mergeCell ref="A256:P256"/>
    <mergeCell ref="A257:P257"/>
    <mergeCell ref="A259:P259"/>
    <mergeCell ref="A260:A262"/>
    <mergeCell ref="B260:P260"/>
    <mergeCell ref="B252:B253"/>
    <mergeCell ref="A247:P247"/>
    <mergeCell ref="C262:P262"/>
    <mergeCell ref="A250:P250"/>
    <mergeCell ref="A251:A253"/>
    <mergeCell ref="C245:C246"/>
    <mergeCell ref="C236:P236"/>
    <mergeCell ref="B234:P234"/>
    <mergeCell ref="A238:P238"/>
    <mergeCell ref="C458:P458"/>
    <mergeCell ref="A454:P454"/>
    <mergeCell ref="O463:O465"/>
    <mergeCell ref="P463:P465"/>
    <mergeCell ref="N463:N465"/>
    <mergeCell ref="H451:H452"/>
    <mergeCell ref="I451:I452"/>
    <mergeCell ref="J451:J452"/>
    <mergeCell ref="K451:K452"/>
    <mergeCell ref="B458:B459"/>
    <mergeCell ref="C459:P459"/>
    <mergeCell ref="B451:B452"/>
    <mergeCell ref="C451:C452"/>
    <mergeCell ref="D451:D452"/>
    <mergeCell ref="E451:E452"/>
    <mergeCell ref="O451:O452"/>
    <mergeCell ref="P451:P452"/>
    <mergeCell ref="F451:F452"/>
    <mergeCell ref="G451:G452"/>
    <mergeCell ref="L451:L452"/>
    <mergeCell ref="M451:M452"/>
    <mergeCell ref="N451:N452"/>
    <mergeCell ref="J460:J465"/>
    <mergeCell ref="K460:K465"/>
    <mergeCell ref="K379:K381"/>
    <mergeCell ref="L379:L381"/>
    <mergeCell ref="E379:E381"/>
    <mergeCell ref="C402:P402"/>
    <mergeCell ref="A422:A424"/>
    <mergeCell ref="F379:F381"/>
    <mergeCell ref="G422:G424"/>
    <mergeCell ref="H422:H424"/>
    <mergeCell ref="I422:I424"/>
    <mergeCell ref="J422:J424"/>
    <mergeCell ref="C422:C424"/>
    <mergeCell ref="A418:M418"/>
    <mergeCell ref="C398:P398"/>
    <mergeCell ref="A385:P385"/>
    <mergeCell ref="C387:P387"/>
    <mergeCell ref="C394:P394"/>
    <mergeCell ref="C391:P391"/>
    <mergeCell ref="C397:P397"/>
    <mergeCell ref="A416:P416"/>
    <mergeCell ref="C403:P403"/>
    <mergeCell ref="C404:P404"/>
    <mergeCell ref="A402:A404"/>
    <mergeCell ref="H379:H381"/>
    <mergeCell ref="G379:G381"/>
    <mergeCell ref="A371:P371"/>
    <mergeCell ref="K422:K424"/>
    <mergeCell ref="F413:F415"/>
    <mergeCell ref="D422:D424"/>
    <mergeCell ref="E422:E424"/>
    <mergeCell ref="L422:L424"/>
    <mergeCell ref="M423:P423"/>
    <mergeCell ref="L413:L415"/>
    <mergeCell ref="A417:P417"/>
    <mergeCell ref="J379:J381"/>
    <mergeCell ref="B402:B404"/>
    <mergeCell ref="A407:P407"/>
    <mergeCell ref="A406:P406"/>
    <mergeCell ref="C413:C415"/>
    <mergeCell ref="A409:P409"/>
    <mergeCell ref="I379:I381"/>
    <mergeCell ref="C399:P399"/>
    <mergeCell ref="B413:B415"/>
    <mergeCell ref="B411:B412"/>
    <mergeCell ref="A413:A415"/>
    <mergeCell ref="H413:H415"/>
    <mergeCell ref="M414:P414"/>
    <mergeCell ref="G413:G415"/>
    <mergeCell ref="I413:I415"/>
    <mergeCell ref="A426:P426"/>
    <mergeCell ref="B422:B424"/>
    <mergeCell ref="A420:A421"/>
    <mergeCell ref="A382:P382"/>
    <mergeCell ref="C388:P388"/>
    <mergeCell ref="C400:P400"/>
    <mergeCell ref="C390:P390"/>
    <mergeCell ref="C395:P395"/>
    <mergeCell ref="A401:P401"/>
    <mergeCell ref="A383:P383"/>
    <mergeCell ref="B387:B400"/>
    <mergeCell ref="B410:P410"/>
    <mergeCell ref="B386:P386"/>
    <mergeCell ref="F422:F424"/>
    <mergeCell ref="J413:J415"/>
    <mergeCell ref="K413:K415"/>
    <mergeCell ref="A410:A412"/>
    <mergeCell ref="B420:P420"/>
    <mergeCell ref="A359:P359"/>
    <mergeCell ref="A360:P360"/>
    <mergeCell ref="A362:P362"/>
    <mergeCell ref="A363:A370"/>
    <mergeCell ref="B363:P363"/>
    <mergeCell ref="B364:B365"/>
    <mergeCell ref="C364:P364"/>
    <mergeCell ref="C365:P365"/>
    <mergeCell ref="F366:F370"/>
    <mergeCell ref="G366:G370"/>
    <mergeCell ref="H366:H370"/>
    <mergeCell ref="I366:I370"/>
    <mergeCell ref="B367:E367"/>
    <mergeCell ref="P367:P370"/>
    <mergeCell ref="K366:K370"/>
    <mergeCell ref="C369:E369"/>
    <mergeCell ref="O361:P361"/>
    <mergeCell ref="L367:L370"/>
    <mergeCell ref="M367:M370"/>
    <mergeCell ref="N367:N370"/>
    <mergeCell ref="B368:B369"/>
    <mergeCell ref="O367:O370"/>
    <mergeCell ref="C357:E357"/>
    <mergeCell ref="A338:P338"/>
    <mergeCell ref="L356:L358"/>
    <mergeCell ref="J354:J358"/>
    <mergeCell ref="L354:L355"/>
    <mergeCell ref="C306:C308"/>
    <mergeCell ref="A349:M349"/>
    <mergeCell ref="K354:K355"/>
    <mergeCell ref="M354:M358"/>
    <mergeCell ref="A334:P334"/>
    <mergeCell ref="K342:K344"/>
    <mergeCell ref="A330:P330"/>
    <mergeCell ref="C353:P353"/>
    <mergeCell ref="B355:E355"/>
    <mergeCell ref="C356:E356"/>
    <mergeCell ref="B351:P351"/>
    <mergeCell ref="K356:K358"/>
    <mergeCell ref="B352:B353"/>
    <mergeCell ref="H306:H308"/>
    <mergeCell ref="E306:E308"/>
    <mergeCell ref="I354:I358"/>
    <mergeCell ref="E317:E319"/>
    <mergeCell ref="B356:B357"/>
    <mergeCell ref="A347:P347"/>
    <mergeCell ref="K273:K275"/>
    <mergeCell ref="C282:P282"/>
    <mergeCell ref="N286:N288"/>
    <mergeCell ref="O286:O288"/>
    <mergeCell ref="P286:P288"/>
    <mergeCell ref="A300:P300"/>
    <mergeCell ref="A290:P290"/>
    <mergeCell ref="B271:B272"/>
    <mergeCell ref="A280:P280"/>
    <mergeCell ref="A293:P293"/>
    <mergeCell ref="D273:D275"/>
    <mergeCell ref="E273:E275"/>
    <mergeCell ref="A299:P299"/>
    <mergeCell ref="A279:M279"/>
    <mergeCell ref="A294:A296"/>
    <mergeCell ref="C296:P296"/>
    <mergeCell ref="A273:A275"/>
    <mergeCell ref="I273:I275"/>
    <mergeCell ref="J273:J275"/>
    <mergeCell ref="M274:P274"/>
    <mergeCell ref="B335:P335"/>
    <mergeCell ref="B336:B337"/>
    <mergeCell ref="A339:A341"/>
    <mergeCell ref="D342:D344"/>
    <mergeCell ref="E342:E344"/>
    <mergeCell ref="J342:J344"/>
    <mergeCell ref="B339:P339"/>
    <mergeCell ref="C340:P340"/>
    <mergeCell ref="C341:P341"/>
    <mergeCell ref="G342:G344"/>
    <mergeCell ref="B342:B344"/>
    <mergeCell ref="A345:P345"/>
    <mergeCell ref="C336:P336"/>
    <mergeCell ref="F473:F475"/>
    <mergeCell ref="G473:G475"/>
    <mergeCell ref="H473:H475"/>
    <mergeCell ref="M474:P474"/>
    <mergeCell ref="K473:K475"/>
    <mergeCell ref="L473:L475"/>
    <mergeCell ref="B473:B475"/>
    <mergeCell ref="E473:E475"/>
    <mergeCell ref="A473:A475"/>
    <mergeCell ref="A350:P350"/>
    <mergeCell ref="A342:A344"/>
    <mergeCell ref="A455:M455"/>
    <mergeCell ref="A456:P456"/>
    <mergeCell ref="A457:A459"/>
    <mergeCell ref="A354:A358"/>
    <mergeCell ref="F354:F358"/>
    <mergeCell ref="B457:P457"/>
    <mergeCell ref="L432:L434"/>
    <mergeCell ref="H354:H358"/>
    <mergeCell ref="A351:A353"/>
    <mergeCell ref="H342:H344"/>
    <mergeCell ref="A335:A337"/>
    <mergeCell ref="B317:B319"/>
    <mergeCell ref="C317:C319"/>
    <mergeCell ref="A291:P291"/>
    <mergeCell ref="A292:M292"/>
    <mergeCell ref="A301:M301"/>
    <mergeCell ref="A312:M312"/>
    <mergeCell ref="A469:P469"/>
    <mergeCell ref="A470:A472"/>
    <mergeCell ref="A311:P311"/>
    <mergeCell ref="A466:P466"/>
    <mergeCell ref="A310:P310"/>
    <mergeCell ref="I306:I308"/>
    <mergeCell ref="B470:P470"/>
    <mergeCell ref="C471:P471"/>
    <mergeCell ref="C412:P412"/>
    <mergeCell ref="G439:G443"/>
    <mergeCell ref="A372:P372"/>
    <mergeCell ref="A384:M384"/>
    <mergeCell ref="A446:M446"/>
    <mergeCell ref="C472:P472"/>
    <mergeCell ref="C337:P337"/>
    <mergeCell ref="A453:P453"/>
    <mergeCell ref="C352:P352"/>
    <mergeCell ref="A348:P348"/>
    <mergeCell ref="A1:N1"/>
    <mergeCell ref="A191:M191"/>
    <mergeCell ref="A408:M408"/>
    <mergeCell ref="A139:P139"/>
    <mergeCell ref="B123:B124"/>
    <mergeCell ref="A143:A145"/>
    <mergeCell ref="A147:I147"/>
    <mergeCell ref="A201:P201"/>
    <mergeCell ref="A129:P129"/>
    <mergeCell ref="F135:F137"/>
    <mergeCell ref="B133:B134"/>
    <mergeCell ref="B184:B185"/>
    <mergeCell ref="B186:B188"/>
    <mergeCell ref="M380:P380"/>
    <mergeCell ref="B379:B381"/>
    <mergeCell ref="B169:B175"/>
    <mergeCell ref="O1:P1"/>
    <mergeCell ref="C378:P378"/>
    <mergeCell ref="B273:B275"/>
    <mergeCell ref="C273:C275"/>
    <mergeCell ref="C124:P124"/>
    <mergeCell ref="N125:N127"/>
    <mergeCell ref="C157:P157"/>
    <mergeCell ref="J125:J127"/>
    <mergeCell ref="A142:P142"/>
    <mergeCell ref="A224:P224"/>
    <mergeCell ref="A225:A227"/>
    <mergeCell ref="B225:P225"/>
    <mergeCell ref="B226:B227"/>
    <mergeCell ref="C227:P227"/>
    <mergeCell ref="K146:K151"/>
    <mergeCell ref="J186:J188"/>
    <mergeCell ref="I197:I199"/>
    <mergeCell ref="A221:P221"/>
    <mergeCell ref="A222:P222"/>
    <mergeCell ref="A223:M223"/>
    <mergeCell ref="A203:P203"/>
    <mergeCell ref="C205:P205"/>
    <mergeCell ref="B205:B206"/>
    <mergeCell ref="A183:A185"/>
    <mergeCell ref="A167:P167"/>
    <mergeCell ref="C166:P166"/>
    <mergeCell ref="C197:C199"/>
    <mergeCell ref="D197:D199"/>
    <mergeCell ref="K197:K199"/>
    <mergeCell ref="A193:A196"/>
    <mergeCell ref="B194:B196"/>
    <mergeCell ref="F197:F199"/>
    <mergeCell ref="P10:P12"/>
    <mergeCell ref="B18:P18"/>
    <mergeCell ref="A18:A20"/>
    <mergeCell ref="A11:A12"/>
    <mergeCell ref="F11:F12"/>
    <mergeCell ref="G11:I11"/>
    <mergeCell ref="A14:P14"/>
    <mergeCell ref="A17:P17"/>
    <mergeCell ref="B13:C13"/>
    <mergeCell ref="A9:A10"/>
    <mergeCell ref="B9:C12"/>
    <mergeCell ref="D9:D12"/>
    <mergeCell ref="E9:I9"/>
    <mergeCell ref="K10:K12"/>
    <mergeCell ref="F10:I10"/>
    <mergeCell ref="A15:P15"/>
    <mergeCell ref="A16:M16"/>
    <mergeCell ref="L10:L12"/>
    <mergeCell ref="M10:M12"/>
    <mergeCell ref="N10:N12"/>
    <mergeCell ref="O10:O12"/>
    <mergeCell ref="C19:P19"/>
    <mergeCell ref="C20:P20"/>
    <mergeCell ref="B29:B30"/>
    <mergeCell ref="A42:P42"/>
    <mergeCell ref="C30:P30"/>
    <mergeCell ref="A64:A66"/>
    <mergeCell ref="C67:C68"/>
    <mergeCell ref="A63:P63"/>
    <mergeCell ref="A33:P33"/>
    <mergeCell ref="B45:P45"/>
    <mergeCell ref="A41:P41"/>
    <mergeCell ref="C46:P46"/>
    <mergeCell ref="O56:O59"/>
    <mergeCell ref="P56:P59"/>
    <mergeCell ref="A52:P52"/>
    <mergeCell ref="A62:M62"/>
    <mergeCell ref="A51:M51"/>
    <mergeCell ref="C54:P54"/>
    <mergeCell ref="C55:P55"/>
    <mergeCell ref="C47:P47"/>
    <mergeCell ref="A60:P60"/>
    <mergeCell ref="A45:A47"/>
    <mergeCell ref="A49:P49"/>
    <mergeCell ref="B218:B220"/>
    <mergeCell ref="C196:P196"/>
    <mergeCell ref="G197:G199"/>
    <mergeCell ref="C194:P194"/>
    <mergeCell ref="L197:L199"/>
    <mergeCell ref="M198:P198"/>
    <mergeCell ref="K125:K127"/>
    <mergeCell ref="B157:B158"/>
    <mergeCell ref="A155:P155"/>
    <mergeCell ref="A156:A158"/>
    <mergeCell ref="C158:P158"/>
    <mergeCell ref="A161:P161"/>
    <mergeCell ref="A164:A166"/>
    <mergeCell ref="B165:B166"/>
    <mergeCell ref="A214:P214"/>
    <mergeCell ref="B132:P132"/>
    <mergeCell ref="C216:P216"/>
    <mergeCell ref="J135:J137"/>
    <mergeCell ref="C169:P169"/>
    <mergeCell ref="C170:P170"/>
    <mergeCell ref="A168:A175"/>
    <mergeCell ref="B168:P168"/>
    <mergeCell ref="A211:P211"/>
    <mergeCell ref="J197:J199"/>
    <mergeCell ref="A268:M268"/>
    <mergeCell ref="B235:B236"/>
    <mergeCell ref="A263:A265"/>
    <mergeCell ref="C235:P235"/>
    <mergeCell ref="A269:P269"/>
    <mergeCell ref="C244:P244"/>
    <mergeCell ref="E263:E265"/>
    <mergeCell ref="C65:P65"/>
    <mergeCell ref="B64:P64"/>
    <mergeCell ref="A162:M162"/>
    <mergeCell ref="H103:H104"/>
    <mergeCell ref="B100:P100"/>
    <mergeCell ref="K186:K188"/>
    <mergeCell ref="E186:E188"/>
    <mergeCell ref="H186:H188"/>
    <mergeCell ref="C218:C220"/>
    <mergeCell ref="A215:A217"/>
    <mergeCell ref="B215:P215"/>
    <mergeCell ref="B216:B217"/>
    <mergeCell ref="A202:M202"/>
    <mergeCell ref="A200:P200"/>
    <mergeCell ref="B207:B209"/>
    <mergeCell ref="C206:P206"/>
    <mergeCell ref="F186:F188"/>
    <mergeCell ref="L263:L265"/>
    <mergeCell ref="K263:K265"/>
    <mergeCell ref="B251:P251"/>
    <mergeCell ref="A249:M249"/>
    <mergeCell ref="A258:M258"/>
    <mergeCell ref="B261:B262"/>
    <mergeCell ref="M264:P264"/>
    <mergeCell ref="A2:P2"/>
    <mergeCell ref="A44:P44"/>
    <mergeCell ref="I263:I265"/>
    <mergeCell ref="J263:J265"/>
    <mergeCell ref="J9:J12"/>
    <mergeCell ref="K9:L9"/>
    <mergeCell ref="M9:P9"/>
    <mergeCell ref="E10:E12"/>
    <mergeCell ref="C145:P145"/>
    <mergeCell ref="A140:P140"/>
    <mergeCell ref="M136:P136"/>
    <mergeCell ref="D135:D137"/>
    <mergeCell ref="C263:C265"/>
    <mergeCell ref="D263:D265"/>
    <mergeCell ref="A138:P138"/>
    <mergeCell ref="J207:J209"/>
    <mergeCell ref="A204:A206"/>
    <mergeCell ref="A248:P248"/>
    <mergeCell ref="A24:P24"/>
    <mergeCell ref="C176:C178"/>
    <mergeCell ref="B176:B178"/>
    <mergeCell ref="I186:I188"/>
    <mergeCell ref="B148:I148"/>
    <mergeCell ref="L186:L188"/>
    <mergeCell ref="A176:A178"/>
    <mergeCell ref="C186:C188"/>
    <mergeCell ref="H176:H178"/>
    <mergeCell ref="A186:A188"/>
    <mergeCell ref="A90:A92"/>
    <mergeCell ref="B90:P90"/>
    <mergeCell ref="B91:B92"/>
    <mergeCell ref="J93:J95"/>
    <mergeCell ref="A106:P106"/>
    <mergeCell ref="A107:M107"/>
    <mergeCell ref="A108:P108"/>
    <mergeCell ref="C111:P111"/>
    <mergeCell ref="B110:B111"/>
    <mergeCell ref="N113:N117"/>
    <mergeCell ref="O113:O117"/>
    <mergeCell ref="P113:P117"/>
    <mergeCell ref="G186:G188"/>
    <mergeCell ref="E103:E104"/>
    <mergeCell ref="L103:L104"/>
    <mergeCell ref="A86:P86"/>
    <mergeCell ref="A87:P87"/>
    <mergeCell ref="A88:M88"/>
    <mergeCell ref="A89:P89"/>
    <mergeCell ref="C92:P92"/>
    <mergeCell ref="E93:E95"/>
    <mergeCell ref="F93:F95"/>
    <mergeCell ref="G93:G95"/>
    <mergeCell ref="H93:H95"/>
    <mergeCell ref="I93:I95"/>
    <mergeCell ref="D93:D95"/>
    <mergeCell ref="A93:A95"/>
    <mergeCell ref="B93:B95"/>
    <mergeCell ref="C93:C95"/>
    <mergeCell ref="A98:M98"/>
    <mergeCell ref="A99:P99"/>
    <mergeCell ref="D103:D104"/>
    <mergeCell ref="C103:C104"/>
    <mergeCell ref="C102:P102"/>
    <mergeCell ref="C83:P83"/>
    <mergeCell ref="A72:M72"/>
    <mergeCell ref="C76:P76"/>
    <mergeCell ref="A67:A68"/>
    <mergeCell ref="M67:M68"/>
    <mergeCell ref="N67:N68"/>
    <mergeCell ref="O67:O68"/>
    <mergeCell ref="P67:P68"/>
    <mergeCell ref="A50:P50"/>
    <mergeCell ref="A73:P73"/>
    <mergeCell ref="B65:B66"/>
    <mergeCell ref="B74:P74"/>
    <mergeCell ref="B82:P82"/>
    <mergeCell ref="A81:P81"/>
    <mergeCell ref="B83:B84"/>
    <mergeCell ref="B75:B76"/>
    <mergeCell ref="A74:A76"/>
    <mergeCell ref="A82:A84"/>
    <mergeCell ref="N56:N59"/>
    <mergeCell ref="C56:C57"/>
    <mergeCell ref="K56:K59"/>
    <mergeCell ref="A71:P71"/>
    <mergeCell ref="A70:P70"/>
    <mergeCell ref="I67:I68"/>
    <mergeCell ref="C473:C475"/>
    <mergeCell ref="D473:D475"/>
    <mergeCell ref="A179:P179"/>
    <mergeCell ref="K93:K95"/>
    <mergeCell ref="L93:L95"/>
    <mergeCell ref="G103:G104"/>
    <mergeCell ref="F176:F178"/>
    <mergeCell ref="B193:P193"/>
    <mergeCell ref="L113:L117"/>
    <mergeCell ref="M113:M117"/>
    <mergeCell ref="A105:P105"/>
    <mergeCell ref="C101:P101"/>
    <mergeCell ref="A100:A102"/>
    <mergeCell ref="F103:F104"/>
    <mergeCell ref="A97:P97"/>
    <mergeCell ref="A96:P96"/>
    <mergeCell ref="A192:P192"/>
    <mergeCell ref="M187:P187"/>
    <mergeCell ref="A189:P189"/>
    <mergeCell ref="C174:P174"/>
    <mergeCell ref="C175:P175"/>
    <mergeCell ref="C173:P173"/>
    <mergeCell ref="E176:E178"/>
    <mergeCell ref="M177:P177"/>
    <mergeCell ref="B437:B443"/>
    <mergeCell ref="H439:H443"/>
    <mergeCell ref="P147:P151"/>
    <mergeCell ref="I103:I104"/>
    <mergeCell ref="J103:J104"/>
    <mergeCell ref="B101:B102"/>
    <mergeCell ref="C135:C137"/>
    <mergeCell ref="I473:I475"/>
    <mergeCell ref="J473:J475"/>
    <mergeCell ref="B471:B472"/>
    <mergeCell ref="I317:I319"/>
    <mergeCell ref="J317:J319"/>
    <mergeCell ref="K317:K319"/>
    <mergeCell ref="L317:L319"/>
    <mergeCell ref="M318:P318"/>
    <mergeCell ref="A468:M468"/>
    <mergeCell ref="F317:F319"/>
    <mergeCell ref="G317:G319"/>
    <mergeCell ref="H317:H319"/>
    <mergeCell ref="A317:A319"/>
    <mergeCell ref="D317:D319"/>
    <mergeCell ref="A331:P331"/>
    <mergeCell ref="A332:P332"/>
    <mergeCell ref="A467:P467"/>
    <mergeCell ref="I432:I434"/>
    <mergeCell ref="C438:P438"/>
    <mergeCell ref="F439:F443"/>
    <mergeCell ref="C437:P437"/>
    <mergeCell ref="L439:L443"/>
    <mergeCell ref="N439:N440"/>
    <mergeCell ref="E432:E434"/>
    <mergeCell ref="D432:D434"/>
    <mergeCell ref="K432:K434"/>
    <mergeCell ref="F432:F434"/>
    <mergeCell ref="A444:P444"/>
    <mergeCell ref="A447:P447"/>
    <mergeCell ref="A448:A450"/>
    <mergeCell ref="B448:P448"/>
    <mergeCell ref="B449:B450"/>
    <mergeCell ref="J432:J434"/>
    <mergeCell ref="D439:D443"/>
    <mergeCell ref="I439:I443"/>
    <mergeCell ref="B432:B434"/>
    <mergeCell ref="M433:P433"/>
    <mergeCell ref="J439:J443"/>
    <mergeCell ref="O439:O440"/>
    <mergeCell ref="P439:P440"/>
    <mergeCell ref="K439:K443"/>
    <mergeCell ref="A439:A441"/>
    <mergeCell ref="C439:C443"/>
    <mergeCell ref="C432:C434"/>
    <mergeCell ref="G432:G434"/>
    <mergeCell ref="M441:P441"/>
    <mergeCell ref="E439:E443"/>
    <mergeCell ref="A435:P435"/>
    <mergeCell ref="B436:P436"/>
    <mergeCell ref="M439:M440"/>
    <mergeCell ref="H432:H434"/>
    <mergeCell ref="B429:P429"/>
    <mergeCell ref="C411:P411"/>
    <mergeCell ref="C421:P421"/>
    <mergeCell ref="A379:A381"/>
    <mergeCell ref="D413:D415"/>
    <mergeCell ref="E413:E415"/>
    <mergeCell ref="C165:P165"/>
    <mergeCell ref="A160:P160"/>
    <mergeCell ref="A386:A400"/>
    <mergeCell ref="C389:P389"/>
    <mergeCell ref="B164:P164"/>
    <mergeCell ref="A163:P163"/>
    <mergeCell ref="C396:P396"/>
    <mergeCell ref="C393:P393"/>
    <mergeCell ref="M286:M288"/>
    <mergeCell ref="A190:P190"/>
    <mergeCell ref="C185:P185"/>
    <mergeCell ref="A197:A199"/>
    <mergeCell ref="C184:P184"/>
    <mergeCell ref="B183:P183"/>
    <mergeCell ref="J176:J178"/>
    <mergeCell ref="I176:I178"/>
    <mergeCell ref="L176:L178"/>
    <mergeCell ref="G176:G178"/>
    <mergeCell ref="C379:C381"/>
    <mergeCell ref="H197:H199"/>
    <mergeCell ref="C283:P283"/>
    <mergeCell ref="A298:P298"/>
    <mergeCell ref="A289:P289"/>
    <mergeCell ref="A309:P309"/>
    <mergeCell ref="L273:L275"/>
    <mergeCell ref="A313:P313"/>
    <mergeCell ref="A303:A305"/>
    <mergeCell ref="F263:F265"/>
    <mergeCell ref="G263:G265"/>
    <mergeCell ref="H263:H265"/>
    <mergeCell ref="F273:F275"/>
    <mergeCell ref="A267:P267"/>
    <mergeCell ref="B263:B265"/>
    <mergeCell ref="A278:P278"/>
    <mergeCell ref="B282:B283"/>
    <mergeCell ref="A281:A283"/>
    <mergeCell ref="C272:P272"/>
    <mergeCell ref="C261:P261"/>
    <mergeCell ref="C377:P377"/>
    <mergeCell ref="L228:L229"/>
    <mergeCell ref="M228:M229"/>
    <mergeCell ref="N228:N229"/>
    <mergeCell ref="O228:O229"/>
    <mergeCell ref="A240:M240"/>
    <mergeCell ref="A241:P241"/>
    <mergeCell ref="A242:A244"/>
    <mergeCell ref="B242:P242"/>
    <mergeCell ref="B243:B244"/>
    <mergeCell ref="J228:J229"/>
    <mergeCell ref="B228:B229"/>
    <mergeCell ref="C228:C229"/>
    <mergeCell ref="D228:D229"/>
    <mergeCell ref="E228:E229"/>
    <mergeCell ref="K228:K229"/>
    <mergeCell ref="F228:F229"/>
    <mergeCell ref="G228:G229"/>
    <mergeCell ref="H228:H229"/>
    <mergeCell ref="I228:I229"/>
    <mergeCell ref="A232:M232"/>
    <mergeCell ref="A230:P230"/>
    <mergeCell ref="A231:P231"/>
    <mergeCell ref="P228:P229"/>
    <mergeCell ref="A239:P239"/>
    <mergeCell ref="A302:P302"/>
    <mergeCell ref="B281:P281"/>
    <mergeCell ref="B295:B296"/>
    <mergeCell ref="C295:P295"/>
    <mergeCell ref="B303:P303"/>
    <mergeCell ref="B294:P294"/>
    <mergeCell ref="B304:B305"/>
    <mergeCell ref="C304:P304"/>
    <mergeCell ref="B315:B316"/>
    <mergeCell ref="C315:P315"/>
    <mergeCell ref="C316:P316"/>
    <mergeCell ref="B314:P314"/>
    <mergeCell ref="J306:J308"/>
    <mergeCell ref="K306:K308"/>
    <mergeCell ref="A314:A316"/>
    <mergeCell ref="A306:A308"/>
    <mergeCell ref="B306:B308"/>
    <mergeCell ref="D306:D308"/>
    <mergeCell ref="L306:L308"/>
    <mergeCell ref="G306:G308"/>
    <mergeCell ref="F306:F308"/>
    <mergeCell ref="A210:P210"/>
    <mergeCell ref="E207:E209"/>
    <mergeCell ref="K207:K209"/>
    <mergeCell ref="A207:A209"/>
    <mergeCell ref="G207:G209"/>
    <mergeCell ref="F207:F209"/>
    <mergeCell ref="L207:L209"/>
    <mergeCell ref="M208:P208"/>
    <mergeCell ref="H207:H209"/>
    <mergeCell ref="I207:I209"/>
    <mergeCell ref="C207:C209"/>
    <mergeCell ref="D207:D209"/>
    <mergeCell ref="B197:B199"/>
    <mergeCell ref="A180:P180"/>
    <mergeCell ref="A181:M181"/>
    <mergeCell ref="B204:P204"/>
    <mergeCell ref="C195:P195"/>
    <mergeCell ref="E197:E199"/>
    <mergeCell ref="D186:D188"/>
    <mergeCell ref="J112:J117"/>
    <mergeCell ref="K113:K117"/>
    <mergeCell ref="C171:P171"/>
    <mergeCell ref="C172:P172"/>
    <mergeCell ref="L147:L151"/>
    <mergeCell ref="M147:M151"/>
    <mergeCell ref="N147:N151"/>
    <mergeCell ref="O147:O151"/>
    <mergeCell ref="J146:J151"/>
    <mergeCell ref="L135:L137"/>
    <mergeCell ref="C133:P133"/>
    <mergeCell ref="C134:P134"/>
    <mergeCell ref="L125:L127"/>
    <mergeCell ref="A130:M130"/>
    <mergeCell ref="A154:M154"/>
    <mergeCell ref="K135:K137"/>
    <mergeCell ref="B135:B137"/>
    <mergeCell ref="D327:D329"/>
    <mergeCell ref="E327:E329"/>
    <mergeCell ref="F327:F329"/>
    <mergeCell ref="G327:G329"/>
    <mergeCell ref="A320:P320"/>
    <mergeCell ref="A321:P321"/>
    <mergeCell ref="A322:M322"/>
    <mergeCell ref="A323:P323"/>
    <mergeCell ref="A324:A326"/>
    <mergeCell ref="B324:P324"/>
    <mergeCell ref="B325:B326"/>
    <mergeCell ref="C325:P325"/>
    <mergeCell ref="C326:P326"/>
    <mergeCell ref="A327:A329"/>
    <mergeCell ref="M327:M329"/>
    <mergeCell ref="N327:N329"/>
    <mergeCell ref="O327:O329"/>
    <mergeCell ref="P327:P329"/>
    <mergeCell ref="L327:L329"/>
    <mergeCell ref="H327:H329"/>
    <mergeCell ref="I327:I329"/>
    <mergeCell ref="J327:J329"/>
    <mergeCell ref="K327:K329"/>
    <mergeCell ref="H218:H220"/>
    <mergeCell ref="I218:I220"/>
    <mergeCell ref="J218:J220"/>
    <mergeCell ref="K218:K220"/>
    <mergeCell ref="B376:P376"/>
    <mergeCell ref="B377:B378"/>
    <mergeCell ref="A374:M374"/>
    <mergeCell ref="I342:I344"/>
    <mergeCell ref="B327:B329"/>
    <mergeCell ref="A373:P373"/>
    <mergeCell ref="A346:P346"/>
    <mergeCell ref="F342:F344"/>
    <mergeCell ref="L342:L344"/>
    <mergeCell ref="B340:B341"/>
    <mergeCell ref="C342:C344"/>
    <mergeCell ref="N354:N355"/>
    <mergeCell ref="N356:N358"/>
    <mergeCell ref="O354:O355"/>
    <mergeCell ref="P354:P355"/>
    <mergeCell ref="O356:O358"/>
    <mergeCell ref="P356:P358"/>
    <mergeCell ref="M343:P343"/>
    <mergeCell ref="M307:P307"/>
    <mergeCell ref="C327:C329"/>
    <mergeCell ref="A212:P212"/>
    <mergeCell ref="A213:L213"/>
    <mergeCell ref="C217:P217"/>
    <mergeCell ref="K284:K288"/>
    <mergeCell ref="L284:L288"/>
    <mergeCell ref="J284:J288"/>
    <mergeCell ref="G284:G288"/>
    <mergeCell ref="H284:H288"/>
    <mergeCell ref="I284:I288"/>
    <mergeCell ref="M285:P285"/>
    <mergeCell ref="E284:E288"/>
    <mergeCell ref="F284:F288"/>
    <mergeCell ref="C284:C288"/>
    <mergeCell ref="D284:D288"/>
    <mergeCell ref="A284:A288"/>
    <mergeCell ref="B284:B288"/>
    <mergeCell ref="D218:D220"/>
    <mergeCell ref="E218:E220"/>
    <mergeCell ref="F218:F220"/>
    <mergeCell ref="G218:G220"/>
    <mergeCell ref="A266:P266"/>
    <mergeCell ref="A270:A272"/>
    <mergeCell ref="B270:P270"/>
    <mergeCell ref="C271:P271"/>
    <mergeCell ref="M21:M23"/>
    <mergeCell ref="N21:N23"/>
    <mergeCell ref="O21:O23"/>
    <mergeCell ref="P21:P23"/>
    <mergeCell ref="M93:M95"/>
    <mergeCell ref="N93:N95"/>
    <mergeCell ref="O93:O95"/>
    <mergeCell ref="P93:P95"/>
    <mergeCell ref="A34:P34"/>
    <mergeCell ref="A35:M35"/>
    <mergeCell ref="A36:P36"/>
    <mergeCell ref="A37:A39"/>
    <mergeCell ref="B37:P37"/>
    <mergeCell ref="B38:B39"/>
    <mergeCell ref="C38:P38"/>
    <mergeCell ref="C39:P39"/>
    <mergeCell ref="A25:P25"/>
    <mergeCell ref="A27:P27"/>
    <mergeCell ref="A28:A30"/>
    <mergeCell ref="A43:M43"/>
    <mergeCell ref="D67:D68"/>
    <mergeCell ref="E67:E68"/>
    <mergeCell ref="G67:G68"/>
    <mergeCell ref="H67:H68"/>
  </mergeCells>
  <phoneticPr fontId="7" type="noConversion"/>
  <printOptions horizontalCentered="1"/>
  <pageMargins left="0.31496062992125984" right="0.31496062992125984" top="2.204724409448819" bottom="0.35433070866141736" header="1.8110236220472442" footer="0.23622047244094491"/>
  <pageSetup paperSize="9" scale="40" fitToHeight="0" orientation="landscape" r:id="rId3"/>
  <headerFooter differentFirst="1" alignWithMargins="0">
    <oddHeader xml:space="preserve">&amp;L&amp;16TABELA &amp;P&amp;C </oddHeader>
    <oddFooter>&amp;C&amp;12 10/&amp;P</oddFooter>
    <firstHeader>&amp;L&amp;16TABELA &amp;P&amp;C&amp;16ZESTAWIENIE PROGRAMÓW WIELOLETNICH W UKŁADZIE ZADANIOWYM&amp;R&amp;16Załącznik nr 10</firstHeader>
    <firstFooter>&amp;C&amp;12 10/&amp;P</firstFooter>
  </headerFooter>
  <rowBreaks count="42" manualBreakCount="42">
    <brk id="23" max="15" man="1"/>
    <brk id="32" max="15" man="1"/>
    <brk id="40" max="15" man="1"/>
    <brk id="48" max="15" man="1"/>
    <brk id="59" max="15" man="1"/>
    <brk id="69" max="15" man="1"/>
    <brk id="77" max="15" man="1"/>
    <brk id="85" max="15" man="1"/>
    <brk id="95" max="15" man="1"/>
    <brk id="104" max="15" man="1"/>
    <brk id="117" max="15" man="1"/>
    <brk id="127" max="15" man="1"/>
    <brk id="138" max="15" man="1"/>
    <brk id="151" max="15" man="1"/>
    <brk id="159" max="15" man="1"/>
    <brk id="178" max="15" man="1"/>
    <brk id="188" max="15" man="1"/>
    <brk id="199" max="15" man="1"/>
    <brk id="210" max="15" man="1"/>
    <brk id="220" max="15" man="1"/>
    <brk id="229" max="15" man="1"/>
    <brk id="237" max="15" man="1"/>
    <brk id="246" max="15" man="1"/>
    <brk id="255" max="15" man="1"/>
    <brk id="265" max="15" man="1"/>
    <brk id="276" max="15" man="1"/>
    <brk id="289" max="15" man="1"/>
    <brk id="298" max="15" man="1"/>
    <brk id="309" max="15" man="1"/>
    <brk id="319" max="15" man="1"/>
    <brk id="319" max="15" man="1"/>
    <brk id="330" max="15" man="1"/>
    <brk id="346" max="15" man="1"/>
    <brk id="358" max="15" man="1"/>
    <brk id="371" max="15" man="1"/>
    <brk id="381" max="15" man="1"/>
    <brk id="405" max="15" man="1"/>
    <brk id="415" max="15" man="1"/>
    <brk id="424" max="15" man="1"/>
    <brk id="443" max="16383" man="1"/>
    <brk id="452" max="14" man="1"/>
    <brk id="465" max="14" man="1"/>
  </rowBreaks>
  <colBreaks count="3" manualBreakCount="3">
    <brk id="3" max="1048575" man="1"/>
    <brk id="4" max="1048575" man="1"/>
    <brk id="5" min="7" max="438"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4615697F8CECF542BB8715F8D7C5B1D8" ma:contentTypeVersion="" ma:contentTypeDescription="Utwórz nowy dokument." ma:contentTypeScope="" ma:versionID="1ffa9fd1ee7297b4c8b1ca0b00e63f20">
  <xsd:schema xmlns:xsd="http://www.w3.org/2001/XMLSchema" xmlns:xs="http://www.w3.org/2001/XMLSchema" xmlns:p="http://schemas.microsoft.com/office/2006/metadata/properties" targetNamespace="http://schemas.microsoft.com/office/2006/metadata/properties" ma:root="true" ma:fieldsID="cec4c7b05c76d60ee97006aba598cf4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A466DF5-C9B8-44D1-A1CD-5CEE479C814D}">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F88E8B94-4B3D-43ED-BFFC-89C9570E55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0F6D00B0-0FD0-4EE0-A6D5-7E22A80D5A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Arkusze</vt:lpstr>
      </vt:variant>
      <vt:variant>
        <vt:i4>1</vt:i4>
      </vt:variant>
      <vt:variant>
        <vt:lpstr>Zakresy nazwane</vt:lpstr>
      </vt:variant>
      <vt:variant>
        <vt:i4>2</vt:i4>
      </vt:variant>
    </vt:vector>
  </HeadingPairs>
  <TitlesOfParts>
    <vt:vector size="3" baseType="lpstr">
      <vt:lpstr>Zał. 10</vt:lpstr>
      <vt:lpstr>'Zał. 10'!Obszar_wydruku</vt:lpstr>
      <vt:lpstr>'Zał. 10'!Tytuły_wydruku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2021-09-29T12:50:47Z</cp:lastPrinted>
  <dcterms:created xsi:type="dcterms:W3CDTF">2009-09-02T19:08:07Z</dcterms:created>
  <dcterms:modified xsi:type="dcterms:W3CDTF">2021-12-02T12:01:28Z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0x0101004615697F8CECF542BB8715F8D7C5B1D8</vt:lpwstr>
  </property>
</Properties>
</file>